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9118C45-B5E1-42F9-84F5-FAC093BEFC7F}" xr6:coauthVersionLast="47" xr6:coauthVersionMax="47" xr10:uidLastSave="{00000000-0000-0000-0000-000000000000}"/>
  <workbookProtection workbookPassword="C745" lockStructure="1"/>
  <bookViews>
    <workbookView xWindow="-120" yWindow="-120" windowWidth="29040" windowHeight="15840" xr2:uid="{00000000-000D-0000-FFFF-FFFF00000000}"/>
  </bookViews>
  <sheets>
    <sheet name="Lets shed some weight" sheetId="1" r:id="rId1"/>
  </sheets>
  <definedNames>
    <definedName name="ClothesCarried">#REF!</definedName>
    <definedName name="ClothesWorn">#REF!</definedName>
    <definedName name="Consumables">#REF!</definedName>
    <definedName name="CookKit">#REF!</definedName>
    <definedName name="EssentialsSmallstuffMisc">#REF!</definedName>
    <definedName name="Packing">#REF!</definedName>
    <definedName name="_xlnm.Print_Area" localSheetId="0">'Lets shed some weight'!$A$1:$F$191</definedName>
    <definedName name="Shelter">#REF!</definedName>
    <definedName name="Sleeping">#REF!</definedName>
    <definedName name="Tota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J18" i="1"/>
  <c r="J29" i="1"/>
  <c r="J30" i="1"/>
  <c r="J44" i="1"/>
  <c r="J62" i="1"/>
  <c r="J63" i="1"/>
  <c r="J89" i="1"/>
  <c r="J90" i="1"/>
  <c r="J144" i="1"/>
  <c r="J145" i="1"/>
  <c r="J163" i="1"/>
  <c r="J164" i="1"/>
  <c r="J184" i="1"/>
  <c r="J185" i="1"/>
  <c r="E28" i="1"/>
  <c r="J28" i="1" s="1"/>
  <c r="K28" i="1" s="1"/>
  <c r="E43" i="1"/>
  <c r="J43" i="1" s="1"/>
  <c r="K43" i="1" s="1"/>
  <c r="E61" i="1"/>
  <c r="J61" i="1" s="1"/>
  <c r="K61" i="1" s="1"/>
  <c r="E88" i="1"/>
  <c r="J88" i="1" s="1"/>
  <c r="K88" i="1" s="1"/>
  <c r="E143" i="1"/>
  <c r="J143" i="1" s="1"/>
  <c r="K143" i="1" s="1"/>
  <c r="E162" i="1"/>
  <c r="E183" i="1"/>
  <c r="J183" i="1" s="1"/>
  <c r="K183" i="1" s="1"/>
  <c r="J162" i="1" l="1"/>
  <c r="K162" i="1" s="1"/>
  <c r="E16" i="1"/>
  <c r="E187" i="1" s="1"/>
  <c r="E188" i="1" l="1"/>
  <c r="J16" i="1"/>
  <c r="K16" i="1" s="1"/>
  <c r="E186" i="1"/>
  <c r="J186" i="1" s="1"/>
  <c r="K186" i="1" s="1"/>
  <c r="D162" i="1" l="1"/>
  <c r="D61" i="1"/>
  <c r="H61" i="1" s="1"/>
  <c r="F61" i="1" s="1"/>
  <c r="D143" i="1"/>
  <c r="H143" i="1" s="1"/>
  <c r="F143" i="1" s="1"/>
  <c r="D43" i="1"/>
  <c r="H43" i="1" s="1"/>
  <c r="F43" i="1" s="1"/>
  <c r="D28" i="1"/>
  <c r="H28" i="1" s="1"/>
  <c r="F28" i="1" s="1"/>
  <c r="D88" i="1"/>
  <c r="H88" i="1" s="1"/>
  <c r="F88" i="1" s="1"/>
  <c r="D16" i="1"/>
  <c r="H16" i="1" s="1"/>
  <c r="F16" i="1" s="1"/>
  <c r="D183" i="1"/>
  <c r="H183" i="1" s="1"/>
  <c r="F183" i="1" s="1"/>
  <c r="D188" i="1" l="1"/>
  <c r="H188" i="1" s="1"/>
  <c r="H162" i="1"/>
  <c r="F162" i="1" s="1"/>
  <c r="D186" i="1"/>
  <c r="H186" i="1" s="1"/>
  <c r="F186" i="1" s="1"/>
  <c r="D187" i="1"/>
  <c r="H187" i="1" s="1"/>
  <c r="J187" i="1" l="1"/>
  <c r="J188" i="1"/>
  <c r="K188" i="1" s="1"/>
  <c r="F188" i="1" s="1"/>
  <c r="K187" i="1" l="1"/>
  <c r="F187" i="1" s="1"/>
</calcChain>
</file>

<file path=xl/sharedStrings.xml><?xml version="1.0" encoding="utf-8"?>
<sst xmlns="http://schemas.openxmlformats.org/spreadsheetml/2006/main" count="124" uniqueCount="118">
  <si>
    <t>ITEM</t>
  </si>
  <si>
    <t>DESCRIPTION</t>
  </si>
  <si>
    <t>WEIGHT (in oz)</t>
  </si>
  <si>
    <t>CLOTHES WORN (not part of base weight)</t>
  </si>
  <si>
    <t>shoes</t>
  </si>
  <si>
    <t>socks</t>
  </si>
  <si>
    <t>gaiters</t>
  </si>
  <si>
    <t>pants</t>
  </si>
  <si>
    <t>underwear</t>
  </si>
  <si>
    <t>short sleeve synthetic shirt</t>
  </si>
  <si>
    <t>Long sleeve synthetic shirt</t>
  </si>
  <si>
    <t>sun hat</t>
  </si>
  <si>
    <t>sunglasses</t>
  </si>
  <si>
    <t>watch</t>
  </si>
  <si>
    <t>SUB-TOTAL:</t>
  </si>
  <si>
    <t>PACKING</t>
  </si>
  <si>
    <t>backpack</t>
  </si>
  <si>
    <t>food stuff-sack</t>
  </si>
  <si>
    <t>CLOTHES CARRIED</t>
  </si>
  <si>
    <t>rain pants</t>
  </si>
  <si>
    <t>insulated jacket</t>
  </si>
  <si>
    <t>rain-coat</t>
  </si>
  <si>
    <t>puffy pants</t>
  </si>
  <si>
    <t>warm hat</t>
  </si>
  <si>
    <t>extra socks</t>
  </si>
  <si>
    <t>balaclava</t>
  </si>
  <si>
    <t>SHELTER</t>
  </si>
  <si>
    <t>tent</t>
  </si>
  <si>
    <t>SLEEPING</t>
  </si>
  <si>
    <t>sleeping bag or quilt</t>
  </si>
  <si>
    <t>sleeping pad</t>
  </si>
  <si>
    <t>bandana</t>
  </si>
  <si>
    <t>sunblock</t>
  </si>
  <si>
    <t>camera</t>
  </si>
  <si>
    <t>mosquito head-net</t>
  </si>
  <si>
    <t>maps</t>
  </si>
  <si>
    <t>first aid kit</t>
  </si>
  <si>
    <t>bear spray (LOL)</t>
  </si>
  <si>
    <t>water treatment</t>
  </si>
  <si>
    <t>toothpaste</t>
  </si>
  <si>
    <t>toothbrush</t>
  </si>
  <si>
    <t>soap</t>
  </si>
  <si>
    <t>compass</t>
  </si>
  <si>
    <t>mini Bic lighter (as a back up)</t>
  </si>
  <si>
    <t>SUB-TOTAL</t>
  </si>
  <si>
    <t>COOK KIT</t>
  </si>
  <si>
    <t>stove</t>
  </si>
  <si>
    <t>windscreen</t>
  </si>
  <si>
    <t>titanium pot</t>
  </si>
  <si>
    <t>mini Bic lighter</t>
  </si>
  <si>
    <t>freezer bag cozy</t>
  </si>
  <si>
    <t>mini sponge</t>
  </si>
  <si>
    <t>titanium spork</t>
  </si>
  <si>
    <t>CONSUMABLES</t>
  </si>
  <si>
    <t>water</t>
  </si>
  <si>
    <t>breakfasts</t>
  </si>
  <si>
    <t>dinners</t>
  </si>
  <si>
    <t>snacks</t>
  </si>
  <si>
    <t>fuel</t>
  </si>
  <si>
    <t>TOTALS</t>
  </si>
  <si>
    <t>total base weight</t>
  </si>
  <si>
    <t>all gear not worn or consumed</t>
  </si>
  <si>
    <t>total pack weight</t>
  </si>
  <si>
    <t>all gear + consumables added</t>
  </si>
  <si>
    <t>total skin out weight</t>
  </si>
  <si>
    <t>pack weight + clothing worn</t>
  </si>
  <si>
    <t>trowel</t>
  </si>
  <si>
    <t>chapstick</t>
  </si>
  <si>
    <t>headlamp</t>
  </si>
  <si>
    <t>purell</t>
  </si>
  <si>
    <t>headphones</t>
  </si>
  <si>
    <t>2 platypus water bottles</t>
  </si>
  <si>
    <t>medicines</t>
  </si>
  <si>
    <t>mattress repair kit</t>
  </si>
  <si>
    <t>stuff sack for small stuff</t>
  </si>
  <si>
    <t>gold bond</t>
  </si>
  <si>
    <t>deodorant</t>
  </si>
  <si>
    <t>bandana (in pocket)</t>
  </si>
  <si>
    <t>tenacious tape</t>
  </si>
  <si>
    <t>trail toes</t>
  </si>
  <si>
    <t>gloves</t>
  </si>
  <si>
    <t>1 black garbage bag</t>
  </si>
  <si>
    <t>ESSENTIALS/SMALL STUFF/MISC</t>
  </si>
  <si>
    <t>Neo Air x-lite small</t>
  </si>
  <si>
    <t>Aluminum flashing</t>
  </si>
  <si>
    <t>Evernew non-stick 1.3 liter</t>
  </si>
  <si>
    <t>Jacks-r-Better Hudson River quilt</t>
  </si>
  <si>
    <t>Eddie Bauer jacket 12.6 oz - or - Frogg Toggs Jacket 6.8 oz</t>
  </si>
  <si>
    <t>ULA</t>
  </si>
  <si>
    <t>Sony RX 100 MIII</t>
  </si>
  <si>
    <t>oz to lbs</t>
  </si>
  <si>
    <t>gm to oz</t>
  </si>
  <si>
    <t xml:space="preserve">lbs from gm to oz </t>
  </si>
  <si>
    <t>Totals</t>
  </si>
  <si>
    <t>Weight (in gms)</t>
  </si>
  <si>
    <t xml:space="preserve">pack liner/cover </t>
  </si>
  <si>
    <t>Osprey</t>
  </si>
  <si>
    <t>Sierra Designs Tensegrity 1 Elite + Tyvek Footprint</t>
  </si>
  <si>
    <t>Exped AirPillow UL / m</t>
  </si>
  <si>
    <t xml:space="preserve"> OR Helium Rain Pants</t>
  </si>
  <si>
    <t>wind shirt/wind shell</t>
  </si>
  <si>
    <t>Mountain Hardwear Ghost Lite</t>
  </si>
  <si>
    <t>Dirty Girl Gaiters</t>
  </si>
  <si>
    <t>What underwear? Just kidding.</t>
  </si>
  <si>
    <t xml:space="preserve">New Balance </t>
  </si>
  <si>
    <t>Iron Man</t>
  </si>
  <si>
    <t>Mountain Hardwear Men's Stretch Ozonic Pants</t>
  </si>
  <si>
    <t>Outdoor Research Mens Echo T</t>
  </si>
  <si>
    <t>razor blade (in lieu of a knife)</t>
  </si>
  <si>
    <t>1 liter = 35.3 oz or 2000 gm / 1 qt = 32 oz</t>
  </si>
  <si>
    <t>tent poles</t>
  </si>
  <si>
    <t>In case optional trekking poles not used</t>
  </si>
  <si>
    <t>Soda can alcohol stove</t>
  </si>
  <si>
    <t>rain kilt</t>
  </si>
  <si>
    <t>Overnight Pack Weight Spreadsheet</t>
  </si>
  <si>
    <t>Spreadsheet Created by Jay Thompson</t>
  </si>
  <si>
    <t>Enter weight in ounces in the ounces column or grams in the grams column. This will enable you to use known publicized weights as opposed to actually weighing the item for planning purposes. Spreadsheet should automatically add totals and convert to lbs regardless of imperial or metric measurements entered. Hopefully, there are enough rows for all of your gear. If something doesn't work properly, totals don't add up right, etc, e-mail me your spreadsheet with a description of the issue and I will try to fix it for the next release. You can reach me at jaythom1 at hotmail.com</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</si>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</sst>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lb&quot;."/>
    <numFmt numFmtId="165" formatCode="00.0&quot; oz.&quot;\ "/>
    <numFmt numFmtId="166" formatCode="0&quot; gm.&quot;\ "/>
    <numFmt numFmtId="167" formatCode="0.0&quot; oz.&quot;\ "/>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0"/>
      <name val="Calibri"/>
      <family val="2"/>
      <scheme val="minor"/>
    </font>
    <font>
      <b/>
      <sz val="12"/>
      <color theme="0"/>
      <name val="Calibri"/>
      <family val="2"/>
      <scheme val="minor"/>
    </font>
    <font>
      <b/>
      <sz val="20"/>
      <color theme="0" tint="-0.499984740745262"/>
      <name val="Calibri"/>
      <family val="2"/>
      <scheme val="minor"/>
    </font>
    <font>
      <sz val="11"/>
      <color theme="0" tint="-0.499984740745262"/>
      <name val="Calibri"/>
      <family val="2"/>
      <scheme val="minor"/>
    </font>
    <font>
      <sz val="11"/>
      <color theme="1" tint="0.34998626667073579"/>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rgb="FF37441C"/>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0" fillId="0" borderId="1" xfId="0" applyBorder="1" applyAlignment="1" applyProtection="1">
      <alignment horizontal="right"/>
      <protection locked="0"/>
    </xf>
    <xf numFmtId="0" fontId="2" fillId="0" borderId="1" xfId="0" applyFont="1" applyBorder="1" applyAlignment="1">
      <alignment horizontal="right"/>
    </xf>
    <xf numFmtId="0" fontId="0" fillId="0" borderId="1" xfId="0" applyBorder="1" applyAlignment="1">
      <alignment horizontal="right"/>
    </xf>
    <xf numFmtId="0" fontId="1" fillId="3" borderId="1" xfId="0" applyFont="1" applyFill="1" applyBorder="1" applyAlignment="1">
      <alignment horizontal="right"/>
    </xf>
    <xf numFmtId="49" fontId="0" fillId="0" borderId="1" xfId="0" applyNumberFormat="1" applyBorder="1" applyAlignment="1" applyProtection="1">
      <alignment horizontal="right"/>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164" fontId="4" fillId="0" borderId="0" xfId="0" applyNumberFormat="1" applyFont="1"/>
    <xf numFmtId="0" fontId="4"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0" applyFont="1"/>
    <xf numFmtId="164" fontId="5" fillId="0" borderId="0" xfId="0" applyNumberFormat="1" applyFont="1"/>
    <xf numFmtId="0" fontId="5" fillId="0" borderId="0" xfId="0" applyFont="1"/>
    <xf numFmtId="164" fontId="5" fillId="0" borderId="0" xfId="0" applyNumberFormat="1" applyFont="1" applyAlignment="1">
      <alignment wrapText="1"/>
    </xf>
    <xf numFmtId="165" fontId="4" fillId="0" borderId="0" xfId="0" applyNumberFormat="1" applyFont="1"/>
    <xf numFmtId="0" fontId="0" fillId="0" borderId="0" xfId="0" applyAlignment="1">
      <alignment horizontal="right"/>
    </xf>
    <xf numFmtId="167" fontId="0" fillId="3" borderId="1" xfId="0" applyNumberFormat="1" applyFill="1" applyBorder="1" applyProtection="1">
      <protection locked="0" hidden="1"/>
    </xf>
    <xf numFmtId="166" fontId="0" fillId="3" borderId="2" xfId="0" applyNumberFormat="1" applyFill="1" applyBorder="1" applyProtection="1">
      <protection locked="0" hidden="1"/>
    </xf>
    <xf numFmtId="166" fontId="0" fillId="3" borderId="1" xfId="0" applyNumberFormat="1" applyFill="1" applyBorder="1" applyProtection="1">
      <protection locked="0" hidden="1"/>
    </xf>
    <xf numFmtId="0" fontId="0" fillId="0" borderId="0" xfId="0" applyProtection="1">
      <protection locked="0"/>
    </xf>
    <xf numFmtId="0" fontId="0" fillId="7" borderId="0" xfId="0" applyFill="1" applyAlignment="1">
      <alignment horizontal="right"/>
    </xf>
    <xf numFmtId="0" fontId="0" fillId="7" borderId="0" xfId="0" applyFill="1"/>
    <xf numFmtId="166" fontId="0" fillId="0" borderId="6" xfId="0" applyNumberFormat="1" applyBorder="1"/>
    <xf numFmtId="164" fontId="0" fillId="0" borderId="0" xfId="0" applyNumberFormat="1"/>
    <xf numFmtId="165" fontId="0" fillId="0" borderId="0" xfId="0" applyNumberFormat="1"/>
    <xf numFmtId="0" fontId="0" fillId="6" borderId="2" xfId="0" applyFill="1" applyBorder="1" applyProtection="1">
      <protection hidden="1"/>
    </xf>
    <xf numFmtId="167" fontId="0" fillId="3" borderId="1" xfId="0" applyNumberFormat="1" applyFill="1" applyBorder="1" applyProtection="1">
      <protection hidden="1"/>
    </xf>
    <xf numFmtId="166" fontId="0" fillId="3" borderId="1" xfId="0" applyNumberFormat="1" applyFill="1" applyBorder="1" applyProtection="1">
      <protection hidden="1"/>
    </xf>
    <xf numFmtId="164" fontId="0" fillId="3" borderId="1" xfId="0" applyNumberFormat="1" applyFill="1" applyBorder="1" applyProtection="1">
      <protection hidden="1"/>
    </xf>
    <xf numFmtId="0" fontId="0" fillId="6" borderId="1" xfId="0" applyFill="1" applyBorder="1" applyProtection="1">
      <protection hidden="1"/>
    </xf>
    <xf numFmtId="164" fontId="0" fillId="3" borderId="1" xfId="0" applyNumberFormat="1" applyFill="1" applyBorder="1" applyProtection="1">
      <protection locked="0" hidden="1"/>
    </xf>
    <xf numFmtId="165" fontId="8" fillId="6" borderId="1" xfId="0" applyNumberFormat="1" applyFont="1" applyFill="1" applyBorder="1" applyProtection="1">
      <protection hidden="1"/>
    </xf>
    <xf numFmtId="166" fontId="8" fillId="6" borderId="1" xfId="0" applyNumberFormat="1" applyFont="1" applyFill="1" applyBorder="1" applyProtection="1">
      <protection hidden="1"/>
    </xf>
    <xf numFmtId="0" fontId="0" fillId="0" borderId="0" xfId="0"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3" borderId="2" xfId="0" applyFill="1" applyBorder="1"/>
    <xf numFmtId="0" fontId="0" fillId="3" borderId="4" xfId="0" applyFill="1" applyBorder="1"/>
    <xf numFmtId="0" fontId="0" fillId="2" borderId="2" xfId="0" applyFill="1" applyBorder="1"/>
    <xf numFmtId="0" fontId="0" fillId="2" borderId="3" xfId="0" applyFill="1" applyBorder="1"/>
    <xf numFmtId="0" fontId="0" fillId="2" borderId="4" xfId="0" applyFill="1" applyBorder="1"/>
    <xf numFmtId="0" fontId="0" fillId="0" borderId="2" xfId="0" applyBorder="1" applyAlignment="1">
      <alignment horizontal="center"/>
    </xf>
    <xf numFmtId="0" fontId="0" fillId="0" borderId="4" xfId="0"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0" fillId="7" borderId="5" xfId="0" applyFill="1" applyBorder="1" applyAlignment="1">
      <alignment horizontal="center"/>
    </xf>
    <xf numFmtId="49" fontId="3" fillId="0" borderId="0" xfId="0" applyNumberFormat="1" applyFont="1" applyAlignment="1">
      <alignment horizontal="left" wrapText="1"/>
    </xf>
    <xf numFmtId="49" fontId="0" fillId="0" borderId="0" xfId="0" applyNumberFormat="1" applyAlignment="1">
      <alignment horizontal="left" wrapText="1"/>
    </xf>
    <xf numFmtId="0" fontId="5"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6" fillId="5" borderId="8" xfId="0" applyFont="1" applyFill="1" applyBorder="1" applyAlignment="1">
      <alignment horizontal="center"/>
    </xf>
    <xf numFmtId="0" fontId="6" fillId="5" borderId="7" xfId="0" applyFont="1" applyFill="1" applyBorder="1" applyAlignment="1">
      <alignment horizontal="center"/>
    </xf>
    <xf numFmtId="0" fontId="7" fillId="5" borderId="9" xfId="0" applyFont="1" applyFill="1" applyBorder="1"/>
    <xf numFmtId="0" fontId="0" fillId="4" borderId="3" xfId="0" applyFill="1" applyBorder="1" applyAlignment="1">
      <alignment horizontal="center"/>
    </xf>
    <xf numFmtId="0" fontId="0" fillId="4" borderId="4" xfId="0"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37441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6"/>
  <sheetViews>
    <sheetView showZeros="0" tabSelected="1" zoomScaleNormal="100" workbookViewId="0">
      <pane ySplit="3" topLeftCell="A4" activePane="bottomLeft" state="frozen"/>
      <selection pane="bottomLeft" activeCell="D176" sqref="D176"/>
    </sheetView>
  </sheetViews>
  <sheetFormatPr defaultRowHeight="15" x14ac:dyDescent="0.25"/>
  <cols>
    <col min="1" max="1" width="29.42578125" style="17" customWidth="1"/>
    <col min="2" max="2" width="27.140625" bestFit="1" customWidth="1"/>
    <col min="3" max="3" width="24" customWidth="1"/>
    <col min="4" max="5" width="9" bestFit="1" customWidth="1"/>
    <col min="6" max="6" width="10.7109375" customWidth="1"/>
    <col min="8" max="8" width="9.140625" style="8"/>
    <col min="9" max="10" width="9.140625" style="9"/>
    <col min="11" max="11" width="9.140625" style="8"/>
  </cols>
  <sheetData>
    <row r="1" spans="1:11" ht="26.25" x14ac:dyDescent="0.4">
      <c r="A1" s="53" t="s">
        <v>114</v>
      </c>
      <c r="B1" s="54"/>
      <c r="C1" s="54"/>
      <c r="D1" s="54"/>
      <c r="E1" s="54"/>
      <c r="F1" s="55"/>
    </row>
    <row r="2" spans="1:11" ht="3.75" customHeight="1" x14ac:dyDescent="0.25">
      <c r="A2" s="47"/>
      <c r="B2" s="47"/>
      <c r="C2" s="47"/>
      <c r="D2" s="47"/>
      <c r="E2" s="47"/>
      <c r="F2" s="47"/>
    </row>
    <row r="3" spans="1:11" s="12" customFormat="1" ht="29.25" customHeight="1" x14ac:dyDescent="0.25">
      <c r="A3" s="2" t="s">
        <v>0</v>
      </c>
      <c r="B3" s="45" t="s">
        <v>1</v>
      </c>
      <c r="C3" s="46"/>
      <c r="D3" s="10" t="s">
        <v>2</v>
      </c>
      <c r="E3" s="10" t="s">
        <v>94</v>
      </c>
      <c r="F3" s="11" t="s">
        <v>93</v>
      </c>
      <c r="H3" s="13" t="s">
        <v>90</v>
      </c>
      <c r="I3" s="14"/>
      <c r="J3" s="14" t="s">
        <v>91</v>
      </c>
      <c r="K3" s="15" t="s">
        <v>92</v>
      </c>
    </row>
    <row r="4" spans="1:11" ht="10.5" customHeight="1" x14ac:dyDescent="0.25">
      <c r="A4" s="40"/>
      <c r="B4" s="41"/>
      <c r="C4" s="41"/>
      <c r="D4" s="41"/>
      <c r="E4" s="41"/>
      <c r="F4" s="42"/>
    </row>
    <row r="5" spans="1:11" ht="15.75" x14ac:dyDescent="0.25">
      <c r="A5" s="50" t="s">
        <v>15</v>
      </c>
      <c r="B5" s="58"/>
      <c r="C5" s="58"/>
      <c r="D5" s="58"/>
      <c r="E5" s="58"/>
      <c r="F5" s="59"/>
    </row>
    <row r="6" spans="1:11" s="21" customFormat="1" x14ac:dyDescent="0.25">
      <c r="A6" s="1" t="s">
        <v>16</v>
      </c>
      <c r="B6" s="36" t="s">
        <v>88</v>
      </c>
      <c r="C6" s="37"/>
      <c r="D6" s="18">
        <v>39.6</v>
      </c>
      <c r="E6" s="19"/>
      <c r="F6" s="27"/>
      <c r="G6" s="24"/>
      <c r="H6" s="8"/>
      <c r="I6" s="9"/>
      <c r="J6" s="16"/>
      <c r="K6" s="8"/>
    </row>
    <row r="7" spans="1:11" s="21" customFormat="1" x14ac:dyDescent="0.25">
      <c r="A7" s="1" t="s">
        <v>95</v>
      </c>
      <c r="B7" s="36" t="s">
        <v>96</v>
      </c>
      <c r="C7" s="37"/>
      <c r="D7" s="18">
        <v>3</v>
      </c>
      <c r="E7" s="19"/>
      <c r="F7" s="27"/>
      <c r="G7" s="24"/>
      <c r="H7" s="8"/>
      <c r="I7" s="9"/>
      <c r="J7" s="16"/>
      <c r="K7" s="8"/>
    </row>
    <row r="8" spans="1:11" s="21" customFormat="1" x14ac:dyDescent="0.25">
      <c r="A8" s="1" t="s">
        <v>17</v>
      </c>
      <c r="B8" s="36"/>
      <c r="C8" s="37"/>
      <c r="D8" s="18">
        <v>0.6</v>
      </c>
      <c r="E8" s="19"/>
      <c r="F8" s="27"/>
      <c r="G8" s="24"/>
      <c r="H8" s="8"/>
      <c r="I8" s="9"/>
      <c r="J8" s="16"/>
      <c r="K8" s="8"/>
    </row>
    <row r="9" spans="1:11" s="21" customFormat="1" x14ac:dyDescent="0.25">
      <c r="A9" s="1"/>
      <c r="B9" s="36"/>
      <c r="C9" s="37"/>
      <c r="D9" s="18"/>
      <c r="E9" s="19"/>
      <c r="F9" s="27"/>
      <c r="G9" s="24"/>
      <c r="H9" s="8"/>
      <c r="I9" s="9"/>
      <c r="J9" s="16"/>
      <c r="K9" s="8"/>
    </row>
    <row r="10" spans="1:11" s="21" customFormat="1" x14ac:dyDescent="0.25">
      <c r="A10" s="5"/>
      <c r="B10" s="36"/>
      <c r="C10" s="37"/>
      <c r="D10" s="18"/>
      <c r="E10" s="19"/>
      <c r="F10" s="27"/>
      <c r="G10" s="24"/>
      <c r="H10" s="8"/>
      <c r="I10" s="9"/>
      <c r="J10" s="16"/>
      <c r="K10" s="8"/>
    </row>
    <row r="11" spans="1:11" s="21" customFormat="1" x14ac:dyDescent="0.25">
      <c r="A11" s="1"/>
      <c r="B11" s="36"/>
      <c r="C11" s="37"/>
      <c r="D11" s="18"/>
      <c r="E11" s="19"/>
      <c r="F11" s="27"/>
      <c r="G11" s="24"/>
      <c r="H11" s="8"/>
      <c r="I11" s="9"/>
      <c r="J11" s="16"/>
      <c r="K11" s="8"/>
    </row>
    <row r="12" spans="1:11" s="21" customFormat="1" x14ac:dyDescent="0.25">
      <c r="A12" s="1"/>
      <c r="B12" s="36"/>
      <c r="C12" s="37"/>
      <c r="D12" s="18"/>
      <c r="E12" s="19"/>
      <c r="F12" s="27"/>
      <c r="G12" s="24"/>
      <c r="H12" s="8"/>
      <c r="I12" s="9"/>
      <c r="J12" s="16"/>
      <c r="K12" s="8"/>
    </row>
    <row r="13" spans="1:11" s="21" customFormat="1" x14ac:dyDescent="0.25">
      <c r="A13" s="1"/>
      <c r="B13" s="36"/>
      <c r="C13" s="37"/>
      <c r="D13" s="18"/>
      <c r="E13" s="19"/>
      <c r="F13" s="27"/>
      <c r="G13" s="24"/>
      <c r="H13" s="8"/>
      <c r="I13" s="9"/>
      <c r="J13" s="16"/>
      <c r="K13" s="8"/>
    </row>
    <row r="14" spans="1:11" s="21" customFormat="1" x14ac:dyDescent="0.25">
      <c r="A14" s="1"/>
      <c r="B14" s="36"/>
      <c r="C14" s="37"/>
      <c r="D14" s="18"/>
      <c r="E14" s="19"/>
      <c r="F14" s="27"/>
      <c r="G14" s="24"/>
      <c r="H14" s="8"/>
      <c r="I14" s="9"/>
      <c r="J14" s="16"/>
      <c r="K14" s="8"/>
    </row>
    <row r="15" spans="1:11" s="21" customFormat="1" x14ac:dyDescent="0.25">
      <c r="A15" s="1"/>
      <c r="B15" s="36"/>
      <c r="C15" s="37"/>
      <c r="D15" s="18"/>
      <c r="E15" s="19"/>
      <c r="F15" s="27"/>
      <c r="G15" s="24"/>
      <c r="H15" s="8"/>
      <c r="I15" s="9"/>
      <c r="J15" s="16"/>
      <c r="K15" s="8"/>
    </row>
    <row r="16" spans="1:11" x14ac:dyDescent="0.25">
      <c r="A16" s="4" t="s">
        <v>14</v>
      </c>
      <c r="B16" s="38"/>
      <c r="C16" s="39"/>
      <c r="D16" s="28">
        <f>SUM(D6:D15)</f>
        <v>43.2</v>
      </c>
      <c r="E16" s="29">
        <f>SUM(E6:E15)</f>
        <v>0</v>
      </c>
      <c r="F16" s="30">
        <f>SUM(H16,K16)</f>
        <v>2.7</v>
      </c>
      <c r="H16" s="8">
        <f>CONVERT(D16,"ozm","lbm")</f>
        <v>2.7</v>
      </c>
      <c r="J16" s="16">
        <f t="shared" ref="J16:J63" si="0">CONVERT(E16,"g","ozm")</f>
        <v>0</v>
      </c>
      <c r="K16" s="8">
        <f>CONVERT(J16,"ozm","lbm")</f>
        <v>0</v>
      </c>
    </row>
    <row r="17" spans="1:11" ht="10.5" customHeight="1" x14ac:dyDescent="0.25">
      <c r="A17" s="40"/>
      <c r="B17" s="41"/>
      <c r="C17" s="41"/>
      <c r="D17" s="41"/>
      <c r="E17" s="41"/>
      <c r="F17" s="42"/>
      <c r="J17" s="16">
        <f t="shared" si="0"/>
        <v>0</v>
      </c>
    </row>
    <row r="18" spans="1:11" ht="15.75" x14ac:dyDescent="0.25">
      <c r="A18" s="50" t="s">
        <v>26</v>
      </c>
      <c r="B18" s="51"/>
      <c r="C18" s="51"/>
      <c r="D18" s="51"/>
      <c r="E18" s="51"/>
      <c r="F18" s="52"/>
      <c r="J18" s="16">
        <f t="shared" si="0"/>
        <v>0</v>
      </c>
    </row>
    <row r="19" spans="1:11" s="21" customFormat="1" x14ac:dyDescent="0.25">
      <c r="A19" s="5" t="s">
        <v>27</v>
      </c>
      <c r="B19" s="36" t="s">
        <v>97</v>
      </c>
      <c r="C19" s="37"/>
      <c r="D19" s="18">
        <v>39.9</v>
      </c>
      <c r="E19" s="20"/>
      <c r="F19" s="31"/>
      <c r="G19"/>
      <c r="H19" s="8"/>
      <c r="I19" s="9"/>
      <c r="J19" s="16"/>
      <c r="K19" s="8"/>
    </row>
    <row r="20" spans="1:11" s="21" customFormat="1" x14ac:dyDescent="0.25">
      <c r="A20" s="5" t="s">
        <v>110</v>
      </c>
      <c r="B20" s="36" t="s">
        <v>111</v>
      </c>
      <c r="C20" s="37"/>
      <c r="D20" s="18">
        <v>8.1999999999999993</v>
      </c>
      <c r="E20" s="20"/>
      <c r="F20" s="31"/>
      <c r="G20"/>
      <c r="H20" s="8"/>
      <c r="I20" s="9"/>
      <c r="J20" s="16"/>
      <c r="K20" s="8"/>
    </row>
    <row r="21" spans="1:11" s="21" customFormat="1" x14ac:dyDescent="0.25">
      <c r="A21" s="5"/>
      <c r="B21" s="36"/>
      <c r="C21" s="37"/>
      <c r="D21" s="18"/>
      <c r="E21" s="20"/>
      <c r="F21" s="31"/>
      <c r="G21"/>
      <c r="H21" s="8"/>
      <c r="I21" s="9"/>
      <c r="J21" s="16"/>
      <c r="K21" s="8"/>
    </row>
    <row r="22" spans="1:11" s="21" customFormat="1" x14ac:dyDescent="0.25">
      <c r="A22" s="5"/>
      <c r="B22" s="36"/>
      <c r="C22" s="37"/>
      <c r="D22" s="18"/>
      <c r="E22" s="20"/>
      <c r="F22" s="31"/>
      <c r="G22"/>
      <c r="H22" s="8"/>
      <c r="I22" s="9"/>
      <c r="J22" s="16"/>
      <c r="K22" s="8"/>
    </row>
    <row r="23" spans="1:11" s="21" customFormat="1" x14ac:dyDescent="0.25">
      <c r="A23" s="5"/>
      <c r="B23" s="36"/>
      <c r="C23" s="37"/>
      <c r="D23" s="18"/>
      <c r="E23" s="20"/>
      <c r="F23" s="31"/>
      <c r="G23"/>
      <c r="H23" s="8"/>
      <c r="I23" s="9"/>
      <c r="J23" s="16"/>
      <c r="K23" s="8"/>
    </row>
    <row r="24" spans="1:11" s="21" customFormat="1" x14ac:dyDescent="0.25">
      <c r="A24" s="5"/>
      <c r="B24" s="36"/>
      <c r="C24" s="37"/>
      <c r="D24" s="18"/>
      <c r="E24" s="20"/>
      <c r="F24" s="31"/>
      <c r="G24"/>
      <c r="H24" s="8"/>
      <c r="I24" s="9"/>
      <c r="J24" s="16"/>
      <c r="K24" s="8"/>
    </row>
    <row r="25" spans="1:11" s="21" customFormat="1" x14ac:dyDescent="0.25">
      <c r="A25" s="5"/>
      <c r="B25" s="36"/>
      <c r="C25" s="37"/>
      <c r="D25" s="18"/>
      <c r="E25" s="20"/>
      <c r="F25" s="31"/>
      <c r="G25"/>
      <c r="H25" s="8"/>
      <c r="I25" s="9"/>
      <c r="J25" s="16"/>
      <c r="K25" s="8"/>
    </row>
    <row r="26" spans="1:11" s="21" customFormat="1" x14ac:dyDescent="0.25">
      <c r="A26" s="5"/>
      <c r="B26" s="36"/>
      <c r="C26" s="37"/>
      <c r="D26" s="18"/>
      <c r="E26" s="20"/>
      <c r="F26" s="31"/>
      <c r="G26"/>
      <c r="H26" s="8"/>
      <c r="I26" s="9"/>
      <c r="J26" s="16"/>
      <c r="K26" s="8"/>
    </row>
    <row r="27" spans="1:11" s="21" customFormat="1" x14ac:dyDescent="0.25">
      <c r="A27" s="5"/>
      <c r="B27" s="36"/>
      <c r="C27" s="37"/>
      <c r="D27" s="18"/>
      <c r="E27" s="20"/>
      <c r="F27" s="31"/>
      <c r="G27"/>
      <c r="H27" s="8"/>
      <c r="I27" s="9"/>
      <c r="J27" s="16"/>
      <c r="K27" s="8"/>
    </row>
    <row r="28" spans="1:11" x14ac:dyDescent="0.25">
      <c r="A28" s="4" t="s">
        <v>14</v>
      </c>
      <c r="B28" s="38"/>
      <c r="C28" s="39"/>
      <c r="D28" s="28">
        <f>SUM(D19:D27)</f>
        <v>48.099999999999994</v>
      </c>
      <c r="E28" s="29">
        <f>SUM(E19:E27)</f>
        <v>0</v>
      </c>
      <c r="F28" s="30">
        <f>SUM(H28,K28)</f>
        <v>3.0062499999999996</v>
      </c>
      <c r="H28" s="8">
        <f>CONVERT(D28,"ozm","lbm")</f>
        <v>3.0062499999999996</v>
      </c>
      <c r="J28" s="16">
        <f t="shared" si="0"/>
        <v>0</v>
      </c>
      <c r="K28" s="8">
        <f>CONVERT(J28,"ozm","lbm")</f>
        <v>0</v>
      </c>
    </row>
    <row r="29" spans="1:11" ht="10.5" customHeight="1" x14ac:dyDescent="0.25">
      <c r="A29" s="40"/>
      <c r="B29" s="41"/>
      <c r="C29" s="41"/>
      <c r="D29" s="41"/>
      <c r="E29" s="41"/>
      <c r="F29" s="42"/>
      <c r="J29" s="16">
        <f t="shared" si="0"/>
        <v>0</v>
      </c>
    </row>
    <row r="30" spans="1:11" ht="15.75" x14ac:dyDescent="0.25">
      <c r="A30" s="50" t="s">
        <v>28</v>
      </c>
      <c r="B30" s="51"/>
      <c r="C30" s="51"/>
      <c r="D30" s="51"/>
      <c r="E30" s="51"/>
      <c r="F30" s="52"/>
      <c r="J30" s="16">
        <f t="shared" si="0"/>
        <v>0</v>
      </c>
    </row>
    <row r="31" spans="1:11" s="21" customFormat="1" x14ac:dyDescent="0.25">
      <c r="A31" s="1" t="s">
        <v>29</v>
      </c>
      <c r="B31" s="36" t="s">
        <v>86</v>
      </c>
      <c r="C31" s="37"/>
      <c r="D31" s="18">
        <v>26.6</v>
      </c>
      <c r="E31" s="20"/>
      <c r="F31" s="31"/>
      <c r="G31"/>
      <c r="H31" s="8"/>
      <c r="I31" s="9"/>
      <c r="J31" s="16"/>
      <c r="K31" s="8"/>
    </row>
    <row r="32" spans="1:11" s="21" customFormat="1" x14ac:dyDescent="0.25">
      <c r="A32" s="1" t="s">
        <v>30</v>
      </c>
      <c r="B32" s="36" t="s">
        <v>83</v>
      </c>
      <c r="C32" s="37"/>
      <c r="D32" s="18">
        <v>7.4</v>
      </c>
      <c r="E32" s="20"/>
      <c r="F32" s="31"/>
      <c r="G32"/>
      <c r="H32" s="8"/>
      <c r="I32" s="9"/>
      <c r="J32" s="16"/>
      <c r="K32" s="8"/>
    </row>
    <row r="33" spans="1:11" s="21" customFormat="1" x14ac:dyDescent="0.25">
      <c r="A33" s="1"/>
      <c r="B33" s="36" t="s">
        <v>98</v>
      </c>
      <c r="C33" s="37"/>
      <c r="D33" s="18">
        <v>1.6</v>
      </c>
      <c r="E33" s="20"/>
      <c r="F33" s="31"/>
      <c r="G33"/>
      <c r="H33" s="8"/>
      <c r="I33" s="9"/>
      <c r="J33" s="16"/>
      <c r="K33" s="8"/>
    </row>
    <row r="34" spans="1:11" s="21" customFormat="1" x14ac:dyDescent="0.25">
      <c r="A34" s="1"/>
      <c r="B34" s="36"/>
      <c r="C34" s="37"/>
      <c r="D34" s="18"/>
      <c r="E34" s="20"/>
      <c r="F34" s="31"/>
      <c r="G34"/>
      <c r="H34" s="8"/>
      <c r="I34" s="9"/>
      <c r="J34" s="16"/>
      <c r="K34" s="8"/>
    </row>
    <row r="35" spans="1:11" s="21" customFormat="1" x14ac:dyDescent="0.25">
      <c r="A35" s="1"/>
      <c r="B35" s="36"/>
      <c r="C35" s="37"/>
      <c r="D35" s="18"/>
      <c r="E35" s="20"/>
      <c r="F35" s="31"/>
      <c r="G35"/>
      <c r="H35" s="8"/>
      <c r="I35" s="9"/>
      <c r="J35" s="16"/>
      <c r="K35" s="8"/>
    </row>
    <row r="36" spans="1:11" s="21" customFormat="1" x14ac:dyDescent="0.25">
      <c r="A36" s="1"/>
      <c r="B36" s="36"/>
      <c r="C36" s="37"/>
      <c r="D36" s="18"/>
      <c r="E36" s="20"/>
      <c r="F36" s="31"/>
      <c r="G36"/>
      <c r="H36" s="8"/>
      <c r="I36" s="9"/>
      <c r="J36" s="16"/>
      <c r="K36" s="8"/>
    </row>
    <row r="37" spans="1:11" s="21" customFormat="1" x14ac:dyDescent="0.25">
      <c r="A37" s="1"/>
      <c r="B37" s="36"/>
      <c r="C37" s="37"/>
      <c r="D37" s="18"/>
      <c r="E37" s="20"/>
      <c r="F37" s="31"/>
      <c r="G37"/>
      <c r="H37" s="8"/>
      <c r="I37" s="9"/>
      <c r="J37" s="16"/>
      <c r="K37" s="8"/>
    </row>
    <row r="38" spans="1:11" s="21" customFormat="1" x14ac:dyDescent="0.25">
      <c r="A38" s="1"/>
      <c r="B38" s="6"/>
      <c r="C38" s="7"/>
      <c r="D38" s="18"/>
      <c r="E38" s="20"/>
      <c r="F38" s="31"/>
      <c r="G38"/>
      <c r="H38" s="8"/>
      <c r="I38" s="9"/>
      <c r="J38" s="16"/>
      <c r="K38" s="8"/>
    </row>
    <row r="39" spans="1:11" s="21" customFormat="1" x14ac:dyDescent="0.25">
      <c r="A39" s="1"/>
      <c r="B39" s="36"/>
      <c r="C39" s="37"/>
      <c r="D39" s="18"/>
      <c r="E39" s="20"/>
      <c r="F39" s="31"/>
      <c r="G39"/>
      <c r="H39" s="8"/>
      <c r="I39" s="9"/>
      <c r="J39" s="16"/>
      <c r="K39" s="8"/>
    </row>
    <row r="40" spans="1:11" s="21" customFormat="1" x14ac:dyDescent="0.25">
      <c r="A40" s="1"/>
      <c r="B40" s="36"/>
      <c r="C40" s="37"/>
      <c r="D40" s="18"/>
      <c r="E40" s="20"/>
      <c r="F40" s="31"/>
      <c r="G40"/>
      <c r="H40" s="8"/>
      <c r="I40" s="9"/>
      <c r="J40" s="16"/>
      <c r="K40" s="8"/>
    </row>
    <row r="41" spans="1:11" s="21" customFormat="1" x14ac:dyDescent="0.25">
      <c r="A41" s="1"/>
      <c r="B41" s="36"/>
      <c r="C41" s="37"/>
      <c r="D41" s="18"/>
      <c r="E41" s="20"/>
      <c r="F41" s="31"/>
      <c r="G41"/>
      <c r="H41" s="8"/>
      <c r="I41" s="9"/>
      <c r="J41" s="16"/>
      <c r="K41" s="8"/>
    </row>
    <row r="42" spans="1:11" s="21" customFormat="1" x14ac:dyDescent="0.25">
      <c r="A42" s="1"/>
      <c r="B42" s="36"/>
      <c r="C42" s="37"/>
      <c r="D42" s="18"/>
      <c r="E42" s="20"/>
      <c r="F42" s="31"/>
      <c r="G42"/>
      <c r="H42" s="8"/>
      <c r="I42" s="9"/>
      <c r="J42" s="16"/>
      <c r="K42" s="8"/>
    </row>
    <row r="43" spans="1:11" x14ac:dyDescent="0.25">
      <c r="A43" s="4" t="s">
        <v>14</v>
      </c>
      <c r="B43" s="38"/>
      <c r="C43" s="39"/>
      <c r="D43" s="28">
        <f>SUM(D31:D42)</f>
        <v>35.6</v>
      </c>
      <c r="E43" s="29">
        <f>SUM(E31:E42)</f>
        <v>0</v>
      </c>
      <c r="F43" s="30">
        <f>SUM(H43,K43)</f>
        <v>2.2250000000000001</v>
      </c>
      <c r="H43" s="8">
        <f>CONVERT(D43,"ozm","lbm")</f>
        <v>2.2250000000000001</v>
      </c>
      <c r="J43" s="16">
        <f t="shared" si="0"/>
        <v>0</v>
      </c>
      <c r="K43" s="8">
        <f>CONVERT(J43,"ozm","lbm")</f>
        <v>0</v>
      </c>
    </row>
    <row r="44" spans="1:11" ht="10.5" customHeight="1" x14ac:dyDescent="0.25">
      <c r="A44" s="40"/>
      <c r="B44" s="41"/>
      <c r="C44" s="41"/>
      <c r="D44" s="41"/>
      <c r="E44" s="41"/>
      <c r="F44" s="42"/>
      <c r="J44" s="16">
        <f t="shared" si="0"/>
        <v>0</v>
      </c>
    </row>
    <row r="45" spans="1:11" ht="15.75" x14ac:dyDescent="0.25">
      <c r="A45" s="50" t="s">
        <v>45</v>
      </c>
      <c r="B45" s="51"/>
      <c r="C45" s="51"/>
      <c r="D45" s="51"/>
      <c r="E45" s="51"/>
      <c r="F45" s="52"/>
      <c r="J45" s="16"/>
    </row>
    <row r="46" spans="1:11" s="21" customFormat="1" x14ac:dyDescent="0.25">
      <c r="A46" s="1" t="s">
        <v>46</v>
      </c>
      <c r="B46" s="36" t="s">
        <v>112</v>
      </c>
      <c r="C46" s="37"/>
      <c r="D46" s="18">
        <v>0.8</v>
      </c>
      <c r="E46" s="20"/>
      <c r="F46" s="31"/>
      <c r="G46"/>
      <c r="H46" s="8"/>
      <c r="I46" s="9"/>
      <c r="J46" s="16"/>
      <c r="K46" s="8"/>
    </row>
    <row r="47" spans="1:11" s="21" customFormat="1" x14ac:dyDescent="0.25">
      <c r="A47" s="1" t="s">
        <v>47</v>
      </c>
      <c r="B47" s="36" t="s">
        <v>84</v>
      </c>
      <c r="C47" s="37"/>
      <c r="D47" s="18">
        <v>1.1000000000000001</v>
      </c>
      <c r="E47" s="20"/>
      <c r="F47" s="31"/>
      <c r="G47"/>
      <c r="H47" s="8"/>
      <c r="I47" s="9"/>
      <c r="J47" s="16"/>
      <c r="K47" s="8"/>
    </row>
    <row r="48" spans="1:11" s="21" customFormat="1" x14ac:dyDescent="0.25">
      <c r="A48" s="1" t="s">
        <v>48</v>
      </c>
      <c r="B48" s="36" t="s">
        <v>85</v>
      </c>
      <c r="C48" s="37"/>
      <c r="D48" s="18">
        <v>5.9</v>
      </c>
      <c r="E48" s="20"/>
      <c r="F48" s="31"/>
      <c r="G48"/>
      <c r="H48" s="8"/>
      <c r="I48" s="9"/>
      <c r="J48" s="16"/>
      <c r="K48" s="8"/>
    </row>
    <row r="49" spans="1:11" s="21" customFormat="1" x14ac:dyDescent="0.25">
      <c r="A49" s="1" t="s">
        <v>49</v>
      </c>
      <c r="B49" s="36"/>
      <c r="C49" s="37"/>
      <c r="D49" s="18">
        <v>0.4</v>
      </c>
      <c r="E49" s="20"/>
      <c r="F49" s="31"/>
      <c r="G49"/>
      <c r="H49" s="8"/>
      <c r="I49" s="9"/>
      <c r="J49" s="16"/>
      <c r="K49" s="8"/>
    </row>
    <row r="50" spans="1:11" s="21" customFormat="1" x14ac:dyDescent="0.25">
      <c r="A50" s="1" t="s">
        <v>50</v>
      </c>
      <c r="B50" s="36"/>
      <c r="C50" s="37"/>
      <c r="D50" s="18">
        <v>1.5</v>
      </c>
      <c r="E50" s="20"/>
      <c r="F50" s="31"/>
      <c r="G50"/>
      <c r="H50" s="8"/>
      <c r="I50" s="9"/>
      <c r="J50" s="16"/>
      <c r="K50" s="8"/>
    </row>
    <row r="51" spans="1:11" s="21" customFormat="1" x14ac:dyDescent="0.25">
      <c r="A51" s="1" t="s">
        <v>51</v>
      </c>
      <c r="B51" s="36"/>
      <c r="C51" s="37"/>
      <c r="D51" s="18">
        <v>0.2</v>
      </c>
      <c r="E51" s="20"/>
      <c r="F51" s="31"/>
      <c r="G51"/>
      <c r="H51" s="8"/>
      <c r="I51" s="9"/>
      <c r="J51" s="16"/>
      <c r="K51" s="8"/>
    </row>
    <row r="52" spans="1:11" s="21" customFormat="1" x14ac:dyDescent="0.25">
      <c r="A52" s="1" t="s">
        <v>52</v>
      </c>
      <c r="B52" s="36"/>
      <c r="C52" s="37"/>
      <c r="D52" s="18">
        <v>0.5</v>
      </c>
      <c r="E52" s="20"/>
      <c r="F52" s="31"/>
      <c r="G52"/>
      <c r="H52" s="8"/>
      <c r="I52" s="9"/>
      <c r="J52" s="16"/>
      <c r="K52" s="8"/>
    </row>
    <row r="53" spans="1:11" s="21" customFormat="1" x14ac:dyDescent="0.25">
      <c r="A53" s="1"/>
      <c r="B53" s="36"/>
      <c r="C53" s="37"/>
      <c r="D53" s="18"/>
      <c r="E53" s="20"/>
      <c r="F53" s="31"/>
      <c r="G53"/>
      <c r="H53" s="8"/>
      <c r="I53" s="9"/>
      <c r="J53" s="16"/>
      <c r="K53" s="8"/>
    </row>
    <row r="54" spans="1:11" s="21" customFormat="1" x14ac:dyDescent="0.25">
      <c r="A54" s="1"/>
      <c r="B54" s="36"/>
      <c r="C54" s="37"/>
      <c r="D54" s="18"/>
      <c r="E54" s="20"/>
      <c r="F54" s="31"/>
      <c r="G54"/>
      <c r="H54" s="8"/>
      <c r="I54" s="9"/>
      <c r="J54" s="16"/>
      <c r="K54" s="8"/>
    </row>
    <row r="55" spans="1:11" s="21" customFormat="1" x14ac:dyDescent="0.25">
      <c r="A55" s="1"/>
      <c r="B55" s="36"/>
      <c r="C55" s="37"/>
      <c r="D55" s="18"/>
      <c r="E55" s="20"/>
      <c r="F55" s="31"/>
      <c r="G55"/>
      <c r="H55" s="8"/>
      <c r="I55" s="9"/>
      <c r="J55" s="16"/>
      <c r="K55" s="8"/>
    </row>
    <row r="56" spans="1:11" s="21" customFormat="1" x14ac:dyDescent="0.25">
      <c r="A56" s="1"/>
      <c r="B56" s="36"/>
      <c r="C56" s="37"/>
      <c r="D56" s="18"/>
      <c r="E56" s="20"/>
      <c r="F56" s="31"/>
      <c r="G56"/>
      <c r="H56" s="8"/>
      <c r="I56" s="9"/>
      <c r="J56" s="16"/>
      <c r="K56" s="8"/>
    </row>
    <row r="57" spans="1:11" s="21" customFormat="1" x14ac:dyDescent="0.25">
      <c r="A57" s="1"/>
      <c r="B57" s="36"/>
      <c r="C57" s="37"/>
      <c r="D57" s="18"/>
      <c r="E57" s="20"/>
      <c r="F57" s="31"/>
      <c r="G57"/>
      <c r="H57" s="8"/>
      <c r="I57" s="9"/>
      <c r="J57" s="16"/>
      <c r="K57" s="8"/>
    </row>
    <row r="58" spans="1:11" s="21" customFormat="1" x14ac:dyDescent="0.25">
      <c r="A58" s="1"/>
      <c r="B58" s="36"/>
      <c r="C58" s="37"/>
      <c r="D58" s="18"/>
      <c r="E58" s="20"/>
      <c r="F58" s="31"/>
      <c r="G58"/>
      <c r="H58" s="8"/>
      <c r="I58" s="9"/>
      <c r="J58" s="16"/>
      <c r="K58" s="8"/>
    </row>
    <row r="59" spans="1:11" s="21" customFormat="1" x14ac:dyDescent="0.25">
      <c r="A59" s="1"/>
      <c r="B59" s="36"/>
      <c r="C59" s="37"/>
      <c r="D59" s="18"/>
      <c r="E59" s="20"/>
      <c r="F59" s="31"/>
      <c r="G59"/>
      <c r="H59" s="8"/>
      <c r="I59" s="9"/>
      <c r="J59" s="16"/>
      <c r="K59" s="8"/>
    </row>
    <row r="60" spans="1:11" s="21" customFormat="1" x14ac:dyDescent="0.25">
      <c r="A60" s="1"/>
      <c r="B60" s="36"/>
      <c r="C60" s="37"/>
      <c r="D60" s="18"/>
      <c r="E60" s="20"/>
      <c r="F60" s="31"/>
      <c r="G60"/>
      <c r="H60" s="8"/>
      <c r="I60" s="9"/>
      <c r="J60" s="16"/>
      <c r="K60" s="8"/>
    </row>
    <row r="61" spans="1:11" x14ac:dyDescent="0.25">
      <c r="A61" s="4" t="s">
        <v>44</v>
      </c>
      <c r="B61" s="38"/>
      <c r="C61" s="39"/>
      <c r="D61" s="18">
        <f>SUM(D46:D60)</f>
        <v>10.4</v>
      </c>
      <c r="E61" s="20">
        <f>SUM(E46:E60)</f>
        <v>0</v>
      </c>
      <c r="F61" s="32">
        <f>SUM(H61,K61)</f>
        <v>0.65000000000000013</v>
      </c>
      <c r="H61" s="8">
        <f>CONVERT(D61,"ozm","lbm")</f>
        <v>0.65000000000000013</v>
      </c>
      <c r="J61" s="16">
        <f t="shared" si="0"/>
        <v>0</v>
      </c>
      <c r="K61" s="8">
        <f>CONVERT(J61,"ozm","lbm")</f>
        <v>0</v>
      </c>
    </row>
    <row r="62" spans="1:11" ht="10.5" customHeight="1" x14ac:dyDescent="0.25">
      <c r="A62" s="40"/>
      <c r="B62" s="41"/>
      <c r="C62" s="41"/>
      <c r="D62" s="41"/>
      <c r="E62" s="41"/>
      <c r="F62" s="42"/>
      <c r="J62" s="16">
        <f t="shared" si="0"/>
        <v>0</v>
      </c>
    </row>
    <row r="63" spans="1:11" ht="15.75" x14ac:dyDescent="0.25">
      <c r="A63" s="50" t="s">
        <v>18</v>
      </c>
      <c r="B63" s="51"/>
      <c r="C63" s="51"/>
      <c r="D63" s="51"/>
      <c r="E63" s="51"/>
      <c r="F63" s="52"/>
      <c r="J63" s="16">
        <f t="shared" si="0"/>
        <v>0</v>
      </c>
    </row>
    <row r="64" spans="1:11" s="21" customFormat="1" x14ac:dyDescent="0.25">
      <c r="A64" s="1" t="s">
        <v>19</v>
      </c>
      <c r="B64" s="36" t="s">
        <v>99</v>
      </c>
      <c r="C64" s="37"/>
      <c r="D64" s="18">
        <v>5.4</v>
      </c>
      <c r="E64" s="20"/>
      <c r="F64" s="31"/>
      <c r="G64"/>
      <c r="H64" s="8"/>
      <c r="I64" s="9"/>
      <c r="J64" s="16"/>
      <c r="K64" s="8"/>
    </row>
    <row r="65" spans="1:11" s="21" customFormat="1" x14ac:dyDescent="0.25">
      <c r="A65" s="1" t="s">
        <v>20</v>
      </c>
      <c r="B65" s="36"/>
      <c r="C65" s="37"/>
      <c r="D65" s="18">
        <v>14.9</v>
      </c>
      <c r="E65" s="20"/>
      <c r="F65" s="31"/>
      <c r="G65"/>
      <c r="H65" s="8"/>
      <c r="I65" s="9"/>
      <c r="J65" s="16"/>
      <c r="K65" s="8"/>
    </row>
    <row r="66" spans="1:11" s="21" customFormat="1" x14ac:dyDescent="0.25">
      <c r="A66" s="1" t="s">
        <v>21</v>
      </c>
      <c r="B66" s="36" t="s">
        <v>87</v>
      </c>
      <c r="C66" s="37"/>
      <c r="D66" s="18">
        <v>6.8</v>
      </c>
      <c r="E66" s="20"/>
      <c r="F66" s="31"/>
      <c r="G66"/>
      <c r="H66" s="8"/>
      <c r="I66" s="9"/>
      <c r="J66" s="16"/>
      <c r="K66" s="8"/>
    </row>
    <row r="67" spans="1:11" s="21" customFormat="1" x14ac:dyDescent="0.25">
      <c r="A67" s="1" t="s">
        <v>113</v>
      </c>
      <c r="B67" s="36"/>
      <c r="C67" s="37"/>
      <c r="D67" s="18">
        <v>2.6</v>
      </c>
      <c r="E67" s="20"/>
      <c r="F67" s="31"/>
      <c r="G67"/>
      <c r="H67" s="8"/>
      <c r="I67" s="9"/>
      <c r="J67" s="16"/>
      <c r="K67" s="8"/>
    </row>
    <row r="68" spans="1:11" s="21" customFormat="1" x14ac:dyDescent="0.25">
      <c r="A68" s="1" t="s">
        <v>22</v>
      </c>
      <c r="B68" s="36"/>
      <c r="C68" s="37"/>
      <c r="D68" s="18"/>
      <c r="E68" s="20"/>
      <c r="F68" s="31"/>
      <c r="G68"/>
      <c r="H68" s="8"/>
      <c r="I68" s="9"/>
      <c r="J68" s="16"/>
      <c r="K68" s="8"/>
    </row>
    <row r="69" spans="1:11" s="21" customFormat="1" x14ac:dyDescent="0.25">
      <c r="A69" s="1" t="s">
        <v>100</v>
      </c>
      <c r="B69" s="36" t="s">
        <v>101</v>
      </c>
      <c r="C69" s="37"/>
      <c r="D69" s="18">
        <v>3</v>
      </c>
      <c r="E69" s="20"/>
      <c r="F69" s="31"/>
      <c r="G69"/>
      <c r="H69" s="8"/>
      <c r="I69" s="9"/>
      <c r="J69" s="16"/>
      <c r="K69" s="8"/>
    </row>
    <row r="70" spans="1:11" s="21" customFormat="1" x14ac:dyDescent="0.25">
      <c r="A70" s="1" t="s">
        <v>23</v>
      </c>
      <c r="B70" s="36"/>
      <c r="C70" s="37"/>
      <c r="D70" s="18">
        <v>0.8</v>
      </c>
      <c r="E70" s="20"/>
      <c r="F70" s="31"/>
      <c r="G70"/>
      <c r="H70" s="8"/>
      <c r="I70" s="9"/>
      <c r="J70" s="16"/>
      <c r="K70" s="8"/>
    </row>
    <row r="71" spans="1:11" s="21" customFormat="1" x14ac:dyDescent="0.25">
      <c r="A71" s="1" t="s">
        <v>24</v>
      </c>
      <c r="B71" s="36"/>
      <c r="C71" s="37"/>
      <c r="D71" s="18">
        <v>1</v>
      </c>
      <c r="E71" s="20"/>
      <c r="F71" s="31"/>
      <c r="G71"/>
      <c r="H71" s="8"/>
      <c r="I71" s="9"/>
      <c r="J71" s="16"/>
      <c r="K71" s="8"/>
    </row>
    <row r="72" spans="1:11" s="21" customFormat="1" x14ac:dyDescent="0.25">
      <c r="A72" s="1" t="s">
        <v>25</v>
      </c>
      <c r="B72" s="36"/>
      <c r="C72" s="37"/>
      <c r="D72" s="18"/>
      <c r="E72" s="20"/>
      <c r="F72" s="31"/>
      <c r="G72"/>
      <c r="H72" s="8"/>
      <c r="I72" s="9"/>
      <c r="J72" s="16"/>
      <c r="K72" s="8"/>
    </row>
    <row r="73" spans="1:11" s="21" customFormat="1" x14ac:dyDescent="0.25">
      <c r="A73" s="1" t="s">
        <v>80</v>
      </c>
      <c r="B73" s="36"/>
      <c r="C73" s="37"/>
      <c r="D73" s="18">
        <v>3</v>
      </c>
      <c r="E73" s="20"/>
      <c r="F73" s="31"/>
      <c r="G73"/>
      <c r="H73" s="8"/>
      <c r="I73" s="9"/>
      <c r="J73" s="16"/>
      <c r="K73" s="8"/>
    </row>
    <row r="74" spans="1:11" s="21" customFormat="1" x14ac:dyDescent="0.25">
      <c r="A74" s="1"/>
      <c r="B74" s="36"/>
      <c r="C74" s="37"/>
      <c r="D74" s="18"/>
      <c r="E74" s="20"/>
      <c r="F74" s="31"/>
      <c r="G74"/>
      <c r="H74" s="8"/>
      <c r="I74" s="9"/>
      <c r="J74" s="16"/>
      <c r="K74" s="8"/>
    </row>
    <row r="75" spans="1:11" s="21" customFormat="1" x14ac:dyDescent="0.25">
      <c r="A75" s="1"/>
      <c r="B75" s="36"/>
      <c r="C75" s="37"/>
      <c r="D75" s="18"/>
      <c r="E75" s="20"/>
      <c r="F75" s="31"/>
      <c r="G75"/>
      <c r="H75" s="8"/>
      <c r="I75" s="9"/>
      <c r="J75" s="16"/>
      <c r="K75" s="8"/>
    </row>
    <row r="76" spans="1:11" s="21" customFormat="1" x14ac:dyDescent="0.25">
      <c r="A76" s="1"/>
      <c r="B76" s="36"/>
      <c r="C76" s="37"/>
      <c r="D76" s="18"/>
      <c r="E76" s="20"/>
      <c r="F76" s="31"/>
      <c r="G76"/>
      <c r="H76" s="8"/>
      <c r="I76" s="9"/>
      <c r="J76" s="16"/>
      <c r="K76" s="8"/>
    </row>
    <row r="77" spans="1:11" s="21" customFormat="1" x14ac:dyDescent="0.25">
      <c r="A77" s="1"/>
      <c r="B77" s="36"/>
      <c r="C77" s="37"/>
      <c r="D77" s="18"/>
      <c r="E77" s="20"/>
      <c r="F77" s="31"/>
      <c r="G77"/>
      <c r="H77" s="8"/>
      <c r="I77" s="9"/>
      <c r="J77" s="16"/>
      <c r="K77" s="8"/>
    </row>
    <row r="78" spans="1:11" s="21" customFormat="1" x14ac:dyDescent="0.25">
      <c r="A78" s="1"/>
      <c r="B78" s="36"/>
      <c r="C78" s="37"/>
      <c r="D78" s="18"/>
      <c r="E78" s="20"/>
      <c r="F78" s="31"/>
      <c r="G78"/>
      <c r="H78" s="8"/>
      <c r="I78" s="9"/>
      <c r="J78" s="16"/>
      <c r="K78" s="8"/>
    </row>
    <row r="79" spans="1:11" s="21" customFormat="1" x14ac:dyDescent="0.25">
      <c r="A79" s="1"/>
      <c r="B79" s="36"/>
      <c r="C79" s="37"/>
      <c r="D79" s="18"/>
      <c r="E79" s="20"/>
      <c r="F79" s="31"/>
      <c r="G79"/>
      <c r="H79" s="8"/>
      <c r="I79" s="9"/>
      <c r="J79" s="16"/>
      <c r="K79" s="8"/>
    </row>
    <row r="80" spans="1:11" s="21" customFormat="1" x14ac:dyDescent="0.25">
      <c r="A80" s="1"/>
      <c r="B80" s="36"/>
      <c r="C80" s="37"/>
      <c r="D80" s="18"/>
      <c r="E80" s="20"/>
      <c r="F80" s="31"/>
      <c r="G80"/>
      <c r="H80" s="8"/>
      <c r="I80" s="9"/>
      <c r="J80" s="16"/>
      <c r="K80" s="8"/>
    </row>
    <row r="81" spans="1:13" s="21" customFormat="1" x14ac:dyDescent="0.25">
      <c r="A81" s="1"/>
      <c r="B81" s="36"/>
      <c r="C81" s="37"/>
      <c r="D81" s="18"/>
      <c r="E81" s="20"/>
      <c r="F81" s="31"/>
      <c r="G81"/>
      <c r="H81" s="8"/>
      <c r="I81" s="9"/>
      <c r="J81" s="16"/>
      <c r="K81" s="8"/>
    </row>
    <row r="82" spans="1:13" s="21" customFormat="1" x14ac:dyDescent="0.25">
      <c r="A82" s="1"/>
      <c r="B82" s="36"/>
      <c r="C82" s="37"/>
      <c r="D82" s="18"/>
      <c r="E82" s="20"/>
      <c r="F82" s="31"/>
      <c r="G82"/>
      <c r="H82" s="8"/>
      <c r="I82" s="9"/>
      <c r="J82" s="16"/>
      <c r="K82" s="8"/>
    </row>
    <row r="83" spans="1:13" s="21" customFormat="1" x14ac:dyDescent="0.25">
      <c r="A83" s="1"/>
      <c r="B83" s="36"/>
      <c r="C83" s="37"/>
      <c r="D83" s="18"/>
      <c r="E83" s="20"/>
      <c r="F83" s="31"/>
      <c r="G83"/>
      <c r="H83" s="8"/>
      <c r="I83" s="9"/>
      <c r="J83" s="16"/>
      <c r="K83" s="8"/>
    </row>
    <row r="84" spans="1:13" s="21" customFormat="1" x14ac:dyDescent="0.25">
      <c r="A84" s="1"/>
      <c r="B84" s="6"/>
      <c r="C84" s="7"/>
      <c r="D84" s="18"/>
      <c r="E84" s="20"/>
      <c r="F84" s="31"/>
      <c r="G84"/>
      <c r="H84" s="8"/>
      <c r="I84" s="9"/>
      <c r="J84" s="16"/>
      <c r="K84" s="8"/>
    </row>
    <row r="85" spans="1:13" s="21" customFormat="1" x14ac:dyDescent="0.25">
      <c r="A85" s="1"/>
      <c r="B85" s="6"/>
      <c r="C85" s="7"/>
      <c r="D85" s="18"/>
      <c r="E85" s="20"/>
      <c r="F85" s="31"/>
      <c r="G85"/>
      <c r="H85" s="8"/>
      <c r="I85" s="9"/>
      <c r="J85" s="16"/>
      <c r="K85" s="8"/>
    </row>
    <row r="86" spans="1:13" s="21" customFormat="1" x14ac:dyDescent="0.25">
      <c r="A86" s="1"/>
      <c r="B86" s="6"/>
      <c r="C86" s="7"/>
      <c r="D86" s="18"/>
      <c r="E86" s="20"/>
      <c r="F86" s="31"/>
      <c r="G86"/>
      <c r="H86" s="8"/>
      <c r="I86" s="9"/>
      <c r="J86" s="16"/>
      <c r="K86" s="8"/>
    </row>
    <row r="87" spans="1:13" s="21" customFormat="1" x14ac:dyDescent="0.25">
      <c r="A87" s="1"/>
      <c r="B87" s="36"/>
      <c r="C87" s="37"/>
      <c r="D87" s="18"/>
      <c r="E87" s="20"/>
      <c r="F87" s="31"/>
      <c r="G87"/>
      <c r="H87" s="25"/>
      <c r="I87"/>
      <c r="J87" s="26"/>
      <c r="K87" s="25"/>
    </row>
    <row r="88" spans="1:13" x14ac:dyDescent="0.25">
      <c r="A88" s="4" t="s">
        <v>14</v>
      </c>
      <c r="B88" s="38"/>
      <c r="C88" s="39"/>
      <c r="D88" s="28">
        <f>SUM(D64:D87)</f>
        <v>37.5</v>
      </c>
      <c r="E88" s="29">
        <f>SUM(E64:E87)</f>
        <v>0</v>
      </c>
      <c r="F88" s="30">
        <f>SUM(H88,K88)</f>
        <v>2.34375</v>
      </c>
      <c r="H88" s="8">
        <f>CONVERT(D88,"ozm","lbm")</f>
        <v>2.34375</v>
      </c>
      <c r="J88" s="16">
        <f t="shared" ref="J88:J90" si="1">CONVERT(E88,"g","ozm")</f>
        <v>0</v>
      </c>
      <c r="K88" s="8">
        <f>CONVERT(J88,"ozm","lbm")</f>
        <v>0</v>
      </c>
      <c r="L88" s="9"/>
      <c r="M88" s="9"/>
    </row>
    <row r="89" spans="1:13" ht="10.5" customHeight="1" x14ac:dyDescent="0.25">
      <c r="A89" s="40"/>
      <c r="B89" s="41"/>
      <c r="C89" s="41"/>
      <c r="D89" s="41"/>
      <c r="E89" s="41"/>
      <c r="F89" s="42"/>
      <c r="J89" s="16">
        <f t="shared" si="1"/>
        <v>0</v>
      </c>
      <c r="L89" s="9"/>
      <c r="M89" s="9"/>
    </row>
    <row r="90" spans="1:13" ht="15.75" x14ac:dyDescent="0.25">
      <c r="A90" s="50" t="s">
        <v>82</v>
      </c>
      <c r="B90" s="51"/>
      <c r="C90" s="51"/>
      <c r="D90" s="51"/>
      <c r="E90" s="51"/>
      <c r="F90" s="52"/>
      <c r="J90" s="16">
        <f t="shared" si="1"/>
        <v>0</v>
      </c>
      <c r="L90" s="9"/>
      <c r="M90" s="9"/>
    </row>
    <row r="91" spans="1:13" s="21" customFormat="1" x14ac:dyDescent="0.25">
      <c r="A91" s="1" t="s">
        <v>71</v>
      </c>
      <c r="B91" s="36"/>
      <c r="C91" s="37"/>
      <c r="D91" s="18">
        <v>2.2000000000000002</v>
      </c>
      <c r="E91" s="20"/>
      <c r="F91" s="31"/>
      <c r="G91"/>
      <c r="H91" s="8"/>
      <c r="I91" s="9"/>
      <c r="J91" s="16"/>
      <c r="K91" s="8"/>
    </row>
    <row r="92" spans="1:13" s="21" customFormat="1" x14ac:dyDescent="0.25">
      <c r="A92" s="1" t="s">
        <v>31</v>
      </c>
      <c r="B92" s="36"/>
      <c r="C92" s="37"/>
      <c r="D92" s="18">
        <v>0.9</v>
      </c>
      <c r="E92" s="20"/>
      <c r="F92" s="31"/>
      <c r="G92"/>
      <c r="H92" s="8"/>
      <c r="I92" s="9"/>
      <c r="J92" s="16"/>
      <c r="K92" s="8"/>
    </row>
    <row r="93" spans="1:13" s="21" customFormat="1" x14ac:dyDescent="0.25">
      <c r="A93" s="1" t="s">
        <v>32</v>
      </c>
      <c r="B93" s="36"/>
      <c r="C93" s="37"/>
      <c r="D93" s="18">
        <v>0.6</v>
      </c>
      <c r="E93" s="20"/>
      <c r="F93" s="31"/>
      <c r="G93"/>
      <c r="H93" s="8"/>
      <c r="I93" s="9"/>
      <c r="J93" s="16"/>
      <c r="K93" s="8"/>
    </row>
    <row r="94" spans="1:13" s="21" customFormat="1" x14ac:dyDescent="0.25">
      <c r="A94" s="1" t="s">
        <v>33</v>
      </c>
      <c r="B94" s="36" t="s">
        <v>89</v>
      </c>
      <c r="C94" s="37"/>
      <c r="D94" s="18">
        <v>10.23</v>
      </c>
      <c r="E94" s="20"/>
      <c r="F94" s="31"/>
      <c r="G94"/>
      <c r="H94" s="8"/>
      <c r="I94" s="9"/>
      <c r="J94" s="16"/>
      <c r="K94" s="8"/>
    </row>
    <row r="95" spans="1:13" s="21" customFormat="1" x14ac:dyDescent="0.25">
      <c r="A95" s="1" t="s">
        <v>67</v>
      </c>
      <c r="B95" s="36"/>
      <c r="C95" s="37"/>
      <c r="D95" s="18">
        <v>0.4</v>
      </c>
      <c r="E95" s="20"/>
      <c r="F95" s="31"/>
      <c r="G95"/>
      <c r="H95" s="8"/>
      <c r="I95" s="9"/>
      <c r="J95" s="16"/>
      <c r="K95" s="8"/>
    </row>
    <row r="96" spans="1:13" s="21" customFormat="1" x14ac:dyDescent="0.25">
      <c r="A96" s="1" t="s">
        <v>72</v>
      </c>
      <c r="B96" s="36"/>
      <c r="C96" s="37"/>
      <c r="D96" s="18">
        <v>2</v>
      </c>
      <c r="E96" s="20"/>
      <c r="F96" s="31"/>
      <c r="G96"/>
      <c r="H96" s="8"/>
      <c r="I96" s="9"/>
      <c r="J96" s="16"/>
      <c r="K96" s="8"/>
    </row>
    <row r="97" spans="1:11" s="21" customFormat="1" x14ac:dyDescent="0.25">
      <c r="A97" s="1" t="s">
        <v>76</v>
      </c>
      <c r="B97" s="36"/>
      <c r="C97" s="37"/>
      <c r="D97" s="18">
        <v>1.4</v>
      </c>
      <c r="E97" s="20"/>
      <c r="F97" s="31"/>
      <c r="G97"/>
      <c r="H97" s="8"/>
      <c r="I97" s="9"/>
      <c r="J97" s="16"/>
      <c r="K97" s="8"/>
    </row>
    <row r="98" spans="1:11" s="21" customFormat="1" x14ac:dyDescent="0.25">
      <c r="A98" s="1" t="s">
        <v>79</v>
      </c>
      <c r="B98" s="36"/>
      <c r="C98" s="37"/>
      <c r="D98" s="18">
        <v>0.6</v>
      </c>
      <c r="E98" s="20"/>
      <c r="F98" s="31"/>
      <c r="G98"/>
      <c r="H98" s="8"/>
      <c r="I98" s="9"/>
      <c r="J98" s="16"/>
      <c r="K98" s="8"/>
    </row>
    <row r="99" spans="1:11" s="21" customFormat="1" x14ac:dyDescent="0.25">
      <c r="A99" s="1" t="s">
        <v>75</v>
      </c>
      <c r="B99" s="36"/>
      <c r="C99" s="37"/>
      <c r="D99" s="18">
        <v>0.4</v>
      </c>
      <c r="E99" s="20"/>
      <c r="F99" s="31"/>
      <c r="G99"/>
      <c r="H99" s="8"/>
      <c r="I99" s="9"/>
      <c r="J99" s="16"/>
      <c r="K99" s="8"/>
    </row>
    <row r="100" spans="1:11" s="21" customFormat="1" x14ac:dyDescent="0.25">
      <c r="A100" s="1" t="s">
        <v>34</v>
      </c>
      <c r="B100" s="36"/>
      <c r="C100" s="37"/>
      <c r="D100" s="18">
        <v>2.1</v>
      </c>
      <c r="E100" s="20"/>
      <c r="F100" s="31"/>
      <c r="G100"/>
      <c r="H100" s="8"/>
      <c r="I100" s="9"/>
      <c r="J100" s="16"/>
      <c r="K100" s="8"/>
    </row>
    <row r="101" spans="1:11" s="21" customFormat="1" x14ac:dyDescent="0.25">
      <c r="A101" s="1" t="s">
        <v>35</v>
      </c>
      <c r="B101" s="36"/>
      <c r="C101" s="37"/>
      <c r="D101" s="18"/>
      <c r="E101" s="20">
        <v>55</v>
      </c>
      <c r="F101" s="31"/>
      <c r="G101"/>
      <c r="H101" s="8"/>
      <c r="I101" s="9"/>
      <c r="J101" s="16"/>
      <c r="K101" s="8"/>
    </row>
    <row r="102" spans="1:11" s="21" customFormat="1" x14ac:dyDescent="0.25">
      <c r="A102" s="1" t="s">
        <v>36</v>
      </c>
      <c r="B102" s="36"/>
      <c r="C102" s="37"/>
      <c r="D102" s="18">
        <v>4.2</v>
      </c>
      <c r="E102" s="20"/>
      <c r="F102" s="31"/>
      <c r="G102"/>
      <c r="H102" s="8"/>
      <c r="I102" s="9"/>
      <c r="J102" s="16"/>
      <c r="K102" s="8"/>
    </row>
    <row r="103" spans="1:11" s="21" customFormat="1" x14ac:dyDescent="0.25">
      <c r="A103" s="1" t="s">
        <v>73</v>
      </c>
      <c r="B103" s="36"/>
      <c r="C103" s="37"/>
      <c r="D103" s="18">
        <v>0.2</v>
      </c>
      <c r="E103" s="20"/>
      <c r="F103" s="31"/>
      <c r="G103"/>
      <c r="H103" s="8"/>
      <c r="I103" s="9"/>
      <c r="J103" s="16"/>
      <c r="K103" s="8"/>
    </row>
    <row r="104" spans="1:11" s="21" customFormat="1" x14ac:dyDescent="0.25">
      <c r="A104" s="1" t="s">
        <v>37</v>
      </c>
      <c r="B104" s="36"/>
      <c r="C104" s="37"/>
      <c r="D104" s="18"/>
      <c r="E104" s="20"/>
      <c r="F104" s="31"/>
      <c r="G104"/>
      <c r="H104" s="8"/>
      <c r="I104" s="9"/>
      <c r="J104" s="16"/>
      <c r="K104" s="8"/>
    </row>
    <row r="105" spans="1:11" s="21" customFormat="1" x14ac:dyDescent="0.25">
      <c r="A105" s="1" t="s">
        <v>38</v>
      </c>
      <c r="B105" s="36"/>
      <c r="C105" s="37"/>
      <c r="D105" s="18">
        <v>9.4</v>
      </c>
      <c r="E105" s="20"/>
      <c r="F105" s="31"/>
      <c r="G105"/>
      <c r="H105" s="8"/>
      <c r="I105" s="9"/>
      <c r="J105" s="16"/>
      <c r="K105" s="8"/>
    </row>
    <row r="106" spans="1:11" s="21" customFormat="1" x14ac:dyDescent="0.25">
      <c r="A106" s="1" t="s">
        <v>39</v>
      </c>
      <c r="B106" s="36"/>
      <c r="C106" s="37"/>
      <c r="D106" s="18">
        <v>0.4</v>
      </c>
      <c r="E106" s="20"/>
      <c r="F106" s="31"/>
      <c r="G106"/>
      <c r="H106" s="8"/>
      <c r="I106" s="9"/>
      <c r="J106" s="16"/>
      <c r="K106" s="8"/>
    </row>
    <row r="107" spans="1:11" s="21" customFormat="1" x14ac:dyDescent="0.25">
      <c r="A107" s="1" t="s">
        <v>40</v>
      </c>
      <c r="B107" s="36"/>
      <c r="C107" s="37"/>
      <c r="D107" s="18">
        <v>0.4</v>
      </c>
      <c r="E107" s="20"/>
      <c r="F107" s="31"/>
      <c r="G107"/>
      <c r="H107" s="8"/>
      <c r="I107" s="9"/>
      <c r="J107" s="16"/>
      <c r="K107" s="8"/>
    </row>
    <row r="108" spans="1:11" s="21" customFormat="1" x14ac:dyDescent="0.25">
      <c r="A108" s="1" t="s">
        <v>41</v>
      </c>
      <c r="B108" s="36"/>
      <c r="C108" s="37"/>
      <c r="D108" s="18">
        <v>0.3</v>
      </c>
      <c r="E108" s="20"/>
      <c r="F108" s="31"/>
      <c r="G108"/>
      <c r="H108" s="8"/>
      <c r="I108" s="9"/>
      <c r="J108" s="16"/>
      <c r="K108" s="8"/>
    </row>
    <row r="109" spans="1:11" s="21" customFormat="1" x14ac:dyDescent="0.25">
      <c r="A109" s="1" t="s">
        <v>42</v>
      </c>
      <c r="B109" s="36"/>
      <c r="C109" s="37"/>
      <c r="D109" s="18"/>
      <c r="E109" s="20"/>
      <c r="F109" s="31"/>
      <c r="G109"/>
      <c r="H109" s="8"/>
      <c r="I109" s="9"/>
      <c r="J109" s="16"/>
      <c r="K109" s="8"/>
    </row>
    <row r="110" spans="1:11" s="21" customFormat="1" x14ac:dyDescent="0.25">
      <c r="A110" s="1" t="s">
        <v>108</v>
      </c>
      <c r="B110" s="36"/>
      <c r="C110" s="37"/>
      <c r="D110" s="18">
        <v>0.1</v>
      </c>
      <c r="E110" s="20"/>
      <c r="F110" s="31"/>
      <c r="G110"/>
      <c r="H110" s="8"/>
      <c r="I110" s="9"/>
      <c r="J110" s="16"/>
      <c r="K110" s="8"/>
    </row>
    <row r="111" spans="1:11" s="21" customFormat="1" x14ac:dyDescent="0.25">
      <c r="A111" s="1" t="s">
        <v>43</v>
      </c>
      <c r="B111" s="36"/>
      <c r="C111" s="37"/>
      <c r="D111" s="18">
        <v>0.4</v>
      </c>
      <c r="E111" s="20"/>
      <c r="F111" s="31"/>
      <c r="G111"/>
      <c r="H111" s="8"/>
      <c r="I111" s="9"/>
      <c r="J111" s="16"/>
      <c r="K111" s="8"/>
    </row>
    <row r="112" spans="1:11" s="21" customFormat="1" x14ac:dyDescent="0.25">
      <c r="A112" s="1" t="s">
        <v>68</v>
      </c>
      <c r="B112" s="36"/>
      <c r="C112" s="37"/>
      <c r="D112" s="18">
        <v>3.3</v>
      </c>
      <c r="E112" s="20"/>
      <c r="F112" s="31"/>
      <c r="G112"/>
      <c r="H112" s="8"/>
      <c r="I112" s="9"/>
      <c r="J112" s="16"/>
      <c r="K112" s="8"/>
    </row>
    <row r="113" spans="1:11" s="21" customFormat="1" x14ac:dyDescent="0.25">
      <c r="A113" s="1" t="s">
        <v>66</v>
      </c>
      <c r="B113" s="36"/>
      <c r="C113" s="37"/>
      <c r="D113" s="18">
        <v>0.6</v>
      </c>
      <c r="E113" s="20"/>
      <c r="F113" s="31"/>
      <c r="G113"/>
      <c r="H113" s="8"/>
      <c r="I113" s="9"/>
      <c r="J113" s="16"/>
      <c r="K113" s="8"/>
    </row>
    <row r="114" spans="1:11" s="21" customFormat="1" x14ac:dyDescent="0.25">
      <c r="A114" s="1" t="s">
        <v>69</v>
      </c>
      <c r="B114" s="36"/>
      <c r="C114" s="37"/>
      <c r="D114" s="18">
        <v>0.8</v>
      </c>
      <c r="E114" s="20"/>
      <c r="F114" s="31"/>
      <c r="G114"/>
      <c r="H114" s="8"/>
      <c r="I114" s="9"/>
      <c r="J114" s="16"/>
      <c r="K114" s="8"/>
    </row>
    <row r="115" spans="1:11" s="21" customFormat="1" x14ac:dyDescent="0.25">
      <c r="A115" s="1" t="s">
        <v>70</v>
      </c>
      <c r="B115" s="36"/>
      <c r="C115" s="37"/>
      <c r="D115" s="18">
        <v>0.4</v>
      </c>
      <c r="E115" s="20"/>
      <c r="F115" s="31"/>
      <c r="G115"/>
      <c r="H115" s="8"/>
      <c r="I115" s="9"/>
      <c r="J115" s="16"/>
      <c r="K115" s="8"/>
    </row>
    <row r="116" spans="1:11" s="21" customFormat="1" x14ac:dyDescent="0.25">
      <c r="A116" s="1" t="s">
        <v>81</v>
      </c>
      <c r="B116" s="36"/>
      <c r="C116" s="37"/>
      <c r="D116" s="18">
        <v>1</v>
      </c>
      <c r="E116" s="20"/>
      <c r="F116" s="31"/>
      <c r="G116"/>
      <c r="H116" s="8"/>
      <c r="I116" s="9"/>
      <c r="J116" s="16"/>
      <c r="K116" s="8"/>
    </row>
    <row r="117" spans="1:11" s="21" customFormat="1" x14ac:dyDescent="0.25">
      <c r="A117" s="1" t="s">
        <v>78</v>
      </c>
      <c r="B117" s="36"/>
      <c r="C117" s="37"/>
      <c r="D117" s="18">
        <v>0.5</v>
      </c>
      <c r="E117" s="20"/>
      <c r="F117" s="31"/>
      <c r="G117"/>
      <c r="H117" s="8"/>
      <c r="I117" s="9"/>
      <c r="J117" s="16"/>
      <c r="K117" s="8"/>
    </row>
    <row r="118" spans="1:11" s="21" customFormat="1" x14ac:dyDescent="0.25">
      <c r="A118" s="1" t="s">
        <v>74</v>
      </c>
      <c r="B118" s="36"/>
      <c r="C118" s="37"/>
      <c r="D118" s="18">
        <v>0.7</v>
      </c>
      <c r="E118" s="20"/>
      <c r="F118" s="31"/>
      <c r="G118"/>
      <c r="H118" s="8"/>
      <c r="I118" s="9"/>
      <c r="J118" s="16"/>
      <c r="K118" s="8"/>
    </row>
    <row r="119" spans="1:11" s="21" customFormat="1" x14ac:dyDescent="0.25">
      <c r="A119" s="1"/>
      <c r="B119" s="36"/>
      <c r="C119" s="37"/>
      <c r="D119" s="18"/>
      <c r="E119" s="20"/>
      <c r="F119" s="31"/>
      <c r="G119"/>
      <c r="H119" s="8"/>
      <c r="I119" s="9"/>
      <c r="J119" s="16"/>
      <c r="K119" s="8"/>
    </row>
    <row r="120" spans="1:11" s="21" customFormat="1" x14ac:dyDescent="0.25">
      <c r="A120" s="1"/>
      <c r="B120" s="36"/>
      <c r="C120" s="37"/>
      <c r="D120" s="18"/>
      <c r="E120" s="20"/>
      <c r="F120" s="31"/>
      <c r="G120"/>
      <c r="H120" s="8"/>
      <c r="I120" s="9"/>
      <c r="J120" s="16"/>
      <c r="K120" s="8"/>
    </row>
    <row r="121" spans="1:11" s="21" customFormat="1" x14ac:dyDescent="0.25">
      <c r="A121" s="1"/>
      <c r="B121" s="36"/>
      <c r="C121" s="37"/>
      <c r="D121" s="18"/>
      <c r="E121" s="20"/>
      <c r="F121" s="31"/>
      <c r="G121"/>
      <c r="H121" s="8"/>
      <c r="I121" s="9"/>
      <c r="J121" s="16"/>
      <c r="K121" s="8"/>
    </row>
    <row r="122" spans="1:11" s="21" customFormat="1" x14ac:dyDescent="0.25">
      <c r="A122" s="1"/>
      <c r="B122" s="36"/>
      <c r="C122" s="37"/>
      <c r="D122" s="18"/>
      <c r="E122" s="20"/>
      <c r="F122" s="31"/>
      <c r="G122"/>
      <c r="H122" s="8"/>
      <c r="I122" s="9"/>
      <c r="J122" s="16"/>
      <c r="K122" s="8"/>
    </row>
    <row r="123" spans="1:11" s="21" customFormat="1" x14ac:dyDescent="0.25">
      <c r="A123" s="1"/>
      <c r="B123" s="36"/>
      <c r="C123" s="37"/>
      <c r="D123" s="18"/>
      <c r="E123" s="20"/>
      <c r="F123" s="31"/>
      <c r="G123"/>
      <c r="H123" s="8"/>
      <c r="I123" s="9"/>
      <c r="J123" s="16"/>
      <c r="K123" s="8"/>
    </row>
    <row r="124" spans="1:11" s="21" customFormat="1" x14ac:dyDescent="0.25">
      <c r="A124" s="1"/>
      <c r="B124" s="36"/>
      <c r="C124" s="37"/>
      <c r="D124" s="18"/>
      <c r="E124" s="20"/>
      <c r="F124" s="31"/>
      <c r="G124"/>
      <c r="H124" s="8"/>
      <c r="I124" s="9"/>
      <c r="J124" s="16"/>
      <c r="K124" s="8"/>
    </row>
    <row r="125" spans="1:11" s="21" customFormat="1" x14ac:dyDescent="0.25">
      <c r="A125" s="1"/>
      <c r="B125" s="36"/>
      <c r="C125" s="37"/>
      <c r="D125" s="18"/>
      <c r="E125" s="20"/>
      <c r="F125" s="31"/>
      <c r="G125"/>
      <c r="H125" s="8"/>
      <c r="I125" s="9"/>
      <c r="J125" s="16"/>
      <c r="K125" s="8"/>
    </row>
    <row r="126" spans="1:11" s="21" customFormat="1" x14ac:dyDescent="0.25">
      <c r="A126" s="1"/>
      <c r="B126" s="36"/>
      <c r="C126" s="37"/>
      <c r="D126" s="18"/>
      <c r="E126" s="20"/>
      <c r="F126" s="31"/>
      <c r="G126"/>
      <c r="H126" s="8"/>
      <c r="I126" s="9"/>
      <c r="J126" s="16"/>
      <c r="K126" s="8"/>
    </row>
    <row r="127" spans="1:11" s="21" customFormat="1" x14ac:dyDescent="0.25">
      <c r="A127" s="1"/>
      <c r="B127" s="36"/>
      <c r="C127" s="37"/>
      <c r="D127" s="18"/>
      <c r="E127" s="20"/>
      <c r="F127" s="31"/>
      <c r="G127"/>
      <c r="H127" s="8"/>
      <c r="I127" s="9"/>
      <c r="J127" s="16"/>
      <c r="K127" s="8"/>
    </row>
    <row r="128" spans="1:11" s="21" customFormat="1" x14ac:dyDescent="0.25">
      <c r="A128" s="1"/>
      <c r="B128" s="36"/>
      <c r="C128" s="37"/>
      <c r="D128" s="18"/>
      <c r="E128" s="20"/>
      <c r="F128" s="31"/>
      <c r="G128"/>
      <c r="H128" s="8"/>
      <c r="I128" s="9"/>
      <c r="J128" s="16"/>
      <c r="K128" s="8"/>
    </row>
    <row r="129" spans="1:11" s="21" customFormat="1" x14ac:dyDescent="0.25">
      <c r="A129" s="1"/>
      <c r="B129" s="36"/>
      <c r="C129" s="37"/>
      <c r="D129" s="18"/>
      <c r="E129" s="20"/>
      <c r="F129" s="31"/>
      <c r="G129"/>
      <c r="H129" s="8"/>
      <c r="I129" s="9"/>
      <c r="J129" s="16"/>
      <c r="K129" s="8"/>
    </row>
    <row r="130" spans="1:11" s="21" customFormat="1" x14ac:dyDescent="0.25">
      <c r="A130" s="1"/>
      <c r="B130" s="36"/>
      <c r="C130" s="37"/>
      <c r="D130" s="18"/>
      <c r="E130" s="20"/>
      <c r="F130" s="31"/>
      <c r="G130"/>
      <c r="H130" s="8"/>
      <c r="I130" s="9"/>
      <c r="J130" s="16"/>
      <c r="K130" s="8"/>
    </row>
    <row r="131" spans="1:11" s="21" customFormat="1" x14ac:dyDescent="0.25">
      <c r="A131" s="1"/>
      <c r="B131" s="36"/>
      <c r="C131" s="37"/>
      <c r="D131" s="18"/>
      <c r="E131" s="20"/>
      <c r="F131" s="31"/>
      <c r="G131"/>
      <c r="H131" s="8"/>
      <c r="I131" s="9"/>
      <c r="J131" s="16"/>
      <c r="K131" s="8"/>
    </row>
    <row r="132" spans="1:11" s="21" customFormat="1" x14ac:dyDescent="0.25">
      <c r="A132" s="1"/>
      <c r="B132" s="36"/>
      <c r="C132" s="37"/>
      <c r="D132" s="18"/>
      <c r="E132" s="20"/>
      <c r="F132" s="31"/>
      <c r="G132"/>
      <c r="H132" s="8"/>
      <c r="I132" s="9"/>
      <c r="J132" s="16"/>
      <c r="K132" s="8"/>
    </row>
    <row r="133" spans="1:11" s="21" customFormat="1" x14ac:dyDescent="0.25">
      <c r="A133" s="1"/>
      <c r="B133" s="36"/>
      <c r="C133" s="37"/>
      <c r="D133" s="18"/>
      <c r="E133" s="20"/>
      <c r="F133" s="31"/>
      <c r="G133"/>
      <c r="H133" s="8"/>
      <c r="I133" s="9"/>
      <c r="J133" s="16"/>
      <c r="K133" s="8"/>
    </row>
    <row r="134" spans="1:11" s="21" customFormat="1" x14ac:dyDescent="0.25">
      <c r="A134" s="1"/>
      <c r="B134" s="36"/>
      <c r="C134" s="37"/>
      <c r="D134" s="18"/>
      <c r="E134" s="20"/>
      <c r="F134" s="31"/>
      <c r="G134"/>
      <c r="H134" s="8"/>
      <c r="I134" s="9"/>
      <c r="J134" s="16"/>
      <c r="K134" s="8"/>
    </row>
    <row r="135" spans="1:11" s="21" customFormat="1" x14ac:dyDescent="0.25">
      <c r="A135" s="1"/>
      <c r="B135" s="36"/>
      <c r="C135" s="37"/>
      <c r="D135" s="18"/>
      <c r="E135" s="20"/>
      <c r="F135" s="31"/>
      <c r="G135"/>
      <c r="H135" s="8"/>
      <c r="I135" s="9"/>
      <c r="J135" s="16"/>
      <c r="K135" s="8"/>
    </row>
    <row r="136" spans="1:11" s="21" customFormat="1" x14ac:dyDescent="0.25">
      <c r="A136" s="1"/>
      <c r="B136" s="36"/>
      <c r="C136" s="37"/>
      <c r="D136" s="18"/>
      <c r="E136" s="20"/>
      <c r="F136" s="31"/>
      <c r="G136"/>
      <c r="H136" s="8"/>
      <c r="I136" s="9"/>
      <c r="J136" s="16"/>
      <c r="K136" s="8"/>
    </row>
    <row r="137" spans="1:11" s="21" customFormat="1" x14ac:dyDescent="0.25">
      <c r="A137" s="1"/>
      <c r="B137" s="36"/>
      <c r="C137" s="37"/>
      <c r="D137" s="18"/>
      <c r="E137" s="20"/>
      <c r="F137" s="31"/>
      <c r="G137"/>
      <c r="H137" s="8"/>
      <c r="I137" s="9"/>
      <c r="J137" s="16"/>
      <c r="K137" s="8"/>
    </row>
    <row r="138" spans="1:11" s="21" customFormat="1" x14ac:dyDescent="0.25">
      <c r="A138" s="1"/>
      <c r="B138" s="36"/>
      <c r="C138" s="37"/>
      <c r="D138" s="18"/>
      <c r="E138" s="20"/>
      <c r="F138" s="31"/>
      <c r="G138"/>
      <c r="H138" s="8"/>
      <c r="I138" s="9"/>
      <c r="J138" s="16"/>
      <c r="K138" s="8"/>
    </row>
    <row r="139" spans="1:11" s="21" customFormat="1" x14ac:dyDescent="0.25">
      <c r="A139" s="1"/>
      <c r="B139" s="36"/>
      <c r="C139" s="37"/>
      <c r="D139" s="18"/>
      <c r="E139" s="20"/>
      <c r="F139" s="31"/>
      <c r="G139"/>
      <c r="H139" s="8"/>
      <c r="I139" s="9"/>
      <c r="J139" s="16"/>
      <c r="K139" s="8"/>
    </row>
    <row r="140" spans="1:11" s="21" customFormat="1" x14ac:dyDescent="0.25">
      <c r="A140" s="1"/>
      <c r="B140" s="36"/>
      <c r="C140" s="37"/>
      <c r="D140" s="18"/>
      <c r="E140" s="20"/>
      <c r="F140" s="31"/>
      <c r="G140"/>
      <c r="H140" s="8"/>
      <c r="I140" s="9"/>
      <c r="J140" s="16"/>
      <c r="K140" s="8"/>
    </row>
    <row r="141" spans="1:11" s="21" customFormat="1" x14ac:dyDescent="0.25">
      <c r="A141" s="1"/>
      <c r="B141" s="36"/>
      <c r="C141" s="37"/>
      <c r="D141" s="18"/>
      <c r="E141" s="20"/>
      <c r="F141" s="31"/>
      <c r="G141"/>
      <c r="H141" s="8"/>
      <c r="I141" s="9"/>
      <c r="J141" s="16"/>
      <c r="K141" s="8"/>
    </row>
    <row r="142" spans="1:11" s="21" customFormat="1" x14ac:dyDescent="0.25">
      <c r="A142" s="1"/>
      <c r="B142" s="36"/>
      <c r="C142" s="37"/>
      <c r="D142" s="18"/>
      <c r="E142" s="20"/>
      <c r="F142" s="31"/>
      <c r="G142"/>
      <c r="H142" s="8"/>
      <c r="I142" s="9"/>
      <c r="J142" s="16"/>
      <c r="K142" s="8"/>
    </row>
    <row r="143" spans="1:11" x14ac:dyDescent="0.25">
      <c r="A143" s="4" t="s">
        <v>44</v>
      </c>
      <c r="B143" s="38"/>
      <c r="C143" s="39"/>
      <c r="D143" s="28">
        <f>SUM(D91:D142)</f>
        <v>43.529999999999987</v>
      </c>
      <c r="E143" s="29">
        <f>SUM(E91:E142)</f>
        <v>55</v>
      </c>
      <c r="F143" s="30">
        <f>SUM(H143,K143)</f>
        <v>2.841879244201682</v>
      </c>
      <c r="H143" s="8">
        <f>CONVERT(D143,"ozm","lbm")</f>
        <v>2.7206249999999992</v>
      </c>
      <c r="J143" s="16">
        <f t="shared" ref="J143:J188" si="2">CONVERT(E143,"g","ozm")</f>
        <v>1.9400679072269227</v>
      </c>
      <c r="K143" s="8">
        <f>CONVERT(J143,"ozm","lbm")</f>
        <v>0.12125424420168267</v>
      </c>
    </row>
    <row r="144" spans="1:11" ht="10.5" customHeight="1" x14ac:dyDescent="0.25">
      <c r="A144" s="40"/>
      <c r="B144" s="41"/>
      <c r="C144" s="41"/>
      <c r="D144" s="41"/>
      <c r="E144" s="41"/>
      <c r="F144" s="42"/>
      <c r="J144" s="16">
        <f t="shared" si="2"/>
        <v>0</v>
      </c>
    </row>
    <row r="145" spans="1:11" ht="15.75" x14ac:dyDescent="0.25">
      <c r="A145" s="50" t="s">
        <v>53</v>
      </c>
      <c r="B145" s="51"/>
      <c r="C145" s="51"/>
      <c r="D145" s="51"/>
      <c r="E145" s="51"/>
      <c r="F145" s="52"/>
      <c r="J145" s="16">
        <f t="shared" si="2"/>
        <v>0</v>
      </c>
    </row>
    <row r="146" spans="1:11" s="21" customFormat="1" x14ac:dyDescent="0.25">
      <c r="A146" s="1" t="s">
        <v>54</v>
      </c>
      <c r="B146" s="36" t="s">
        <v>109</v>
      </c>
      <c r="C146" s="37"/>
      <c r="D146" s="18">
        <v>35.270000000000003</v>
      </c>
      <c r="E146" s="20"/>
      <c r="F146" s="31"/>
      <c r="G146"/>
      <c r="H146" s="8"/>
      <c r="I146" s="9"/>
      <c r="J146" s="16"/>
      <c r="K146" s="8"/>
    </row>
    <row r="147" spans="1:11" s="21" customFormat="1" x14ac:dyDescent="0.25">
      <c r="A147" s="1" t="s">
        <v>55</v>
      </c>
      <c r="B147" s="36"/>
      <c r="C147" s="37"/>
      <c r="D147" s="18"/>
      <c r="E147" s="20"/>
      <c r="F147" s="31"/>
      <c r="G147"/>
      <c r="H147" s="8"/>
      <c r="I147" s="9"/>
      <c r="J147" s="16"/>
      <c r="K147" s="8"/>
    </row>
    <row r="148" spans="1:11" s="21" customFormat="1" x14ac:dyDescent="0.25">
      <c r="A148" s="1" t="s">
        <v>56</v>
      </c>
      <c r="B148" s="36"/>
      <c r="C148" s="37"/>
      <c r="D148" s="18"/>
      <c r="E148" s="20"/>
      <c r="F148" s="31"/>
      <c r="G148"/>
      <c r="H148" s="8"/>
      <c r="I148" s="9"/>
      <c r="J148" s="16"/>
      <c r="K148" s="8"/>
    </row>
    <row r="149" spans="1:11" s="21" customFormat="1" x14ac:dyDescent="0.25">
      <c r="A149" s="1" t="s">
        <v>57</v>
      </c>
      <c r="B149" s="36"/>
      <c r="C149" s="37"/>
      <c r="D149" s="18"/>
      <c r="E149" s="20"/>
      <c r="F149" s="31"/>
      <c r="G149"/>
      <c r="H149" s="8"/>
      <c r="I149" s="9"/>
      <c r="J149" s="16"/>
      <c r="K149" s="8"/>
    </row>
    <row r="150" spans="1:11" s="21" customFormat="1" x14ac:dyDescent="0.25">
      <c r="A150" s="1" t="s">
        <v>58</v>
      </c>
      <c r="B150" s="36"/>
      <c r="C150" s="37"/>
      <c r="D150" s="18"/>
      <c r="E150" s="20"/>
      <c r="F150" s="31"/>
      <c r="G150"/>
      <c r="H150" s="8"/>
      <c r="I150" s="9"/>
      <c r="J150" s="16"/>
      <c r="K150" s="8"/>
    </row>
    <row r="151" spans="1:11" s="21" customFormat="1" x14ac:dyDescent="0.25">
      <c r="A151" s="1"/>
      <c r="B151" s="36"/>
      <c r="C151" s="37"/>
      <c r="D151" s="18"/>
      <c r="E151" s="20"/>
      <c r="F151" s="31"/>
      <c r="G151"/>
      <c r="H151" s="8"/>
      <c r="I151" s="9"/>
      <c r="J151" s="16"/>
      <c r="K151" s="8"/>
    </row>
    <row r="152" spans="1:11" s="21" customFormat="1" x14ac:dyDescent="0.25">
      <c r="A152" s="1"/>
      <c r="B152" s="36"/>
      <c r="C152" s="37"/>
      <c r="D152" s="18"/>
      <c r="E152" s="20"/>
      <c r="F152" s="31"/>
      <c r="G152"/>
      <c r="H152" s="8"/>
      <c r="I152" s="9"/>
      <c r="J152" s="16"/>
      <c r="K152" s="8"/>
    </row>
    <row r="153" spans="1:11" s="21" customFormat="1" x14ac:dyDescent="0.25">
      <c r="A153" s="1"/>
      <c r="B153" s="36"/>
      <c r="C153" s="37"/>
      <c r="D153" s="18"/>
      <c r="E153" s="20"/>
      <c r="F153" s="31"/>
      <c r="G153"/>
      <c r="H153" s="8"/>
      <c r="I153" s="9"/>
      <c r="J153" s="16"/>
      <c r="K153" s="8"/>
    </row>
    <row r="154" spans="1:11" s="21" customFormat="1" x14ac:dyDescent="0.25">
      <c r="A154" s="1"/>
      <c r="B154" s="36"/>
      <c r="C154" s="37"/>
      <c r="D154" s="18"/>
      <c r="E154" s="20"/>
      <c r="F154" s="31"/>
      <c r="G154"/>
      <c r="H154" s="8"/>
      <c r="I154" s="9"/>
      <c r="J154" s="16"/>
      <c r="K154" s="8"/>
    </row>
    <row r="155" spans="1:11" s="21" customFormat="1" x14ac:dyDescent="0.25">
      <c r="A155" s="1"/>
      <c r="B155" s="36"/>
      <c r="C155" s="37"/>
      <c r="D155" s="18"/>
      <c r="E155" s="20"/>
      <c r="F155" s="31"/>
      <c r="G155"/>
      <c r="H155" s="8"/>
      <c r="I155" s="9"/>
      <c r="J155" s="16"/>
      <c r="K155" s="8"/>
    </row>
    <row r="156" spans="1:11" s="21" customFormat="1" x14ac:dyDescent="0.25">
      <c r="A156" s="1"/>
      <c r="B156" s="36"/>
      <c r="C156" s="37"/>
      <c r="D156" s="18"/>
      <c r="E156" s="20"/>
      <c r="F156" s="31"/>
      <c r="G156"/>
      <c r="H156" s="8"/>
      <c r="I156" s="9"/>
      <c r="J156" s="16"/>
      <c r="K156" s="8"/>
    </row>
    <row r="157" spans="1:11" s="21" customFormat="1" x14ac:dyDescent="0.25">
      <c r="A157" s="1"/>
      <c r="B157" s="36"/>
      <c r="C157" s="37"/>
      <c r="D157" s="18"/>
      <c r="E157" s="20"/>
      <c r="F157" s="31"/>
      <c r="G157"/>
      <c r="H157" s="8"/>
      <c r="I157" s="9"/>
      <c r="J157" s="16"/>
      <c r="K157" s="8"/>
    </row>
    <row r="158" spans="1:11" s="21" customFormat="1" x14ac:dyDescent="0.25">
      <c r="A158" s="1"/>
      <c r="B158" s="36"/>
      <c r="C158" s="37"/>
      <c r="D158" s="18"/>
      <c r="E158" s="20"/>
      <c r="F158" s="31"/>
      <c r="G158"/>
      <c r="H158" s="8"/>
      <c r="I158" s="9"/>
      <c r="J158" s="16"/>
      <c r="K158" s="8"/>
    </row>
    <row r="159" spans="1:11" s="21" customFormat="1" x14ac:dyDescent="0.25">
      <c r="A159" s="1"/>
      <c r="B159" s="36"/>
      <c r="C159" s="37"/>
      <c r="D159" s="18"/>
      <c r="E159" s="20"/>
      <c r="F159" s="31"/>
      <c r="G159"/>
      <c r="H159" s="8"/>
      <c r="I159" s="9"/>
      <c r="J159" s="16"/>
      <c r="K159" s="8"/>
    </row>
    <row r="160" spans="1:11" s="21" customFormat="1" x14ac:dyDescent="0.25">
      <c r="A160" s="1"/>
      <c r="B160" s="36"/>
      <c r="C160" s="37"/>
      <c r="D160" s="18"/>
      <c r="E160" s="20"/>
      <c r="F160" s="31"/>
      <c r="G160"/>
      <c r="H160" s="8"/>
      <c r="I160" s="9"/>
      <c r="J160" s="16"/>
      <c r="K160" s="8"/>
    </row>
    <row r="161" spans="1:11" s="21" customFormat="1" x14ac:dyDescent="0.25">
      <c r="A161" s="1"/>
      <c r="B161" s="36"/>
      <c r="C161" s="37"/>
      <c r="D161" s="18"/>
      <c r="E161" s="20"/>
      <c r="F161" s="31"/>
      <c r="G161"/>
      <c r="H161" s="8"/>
      <c r="I161" s="9"/>
      <c r="J161" s="16"/>
      <c r="K161" s="8"/>
    </row>
    <row r="162" spans="1:11" x14ac:dyDescent="0.25">
      <c r="A162" s="4" t="s">
        <v>44</v>
      </c>
      <c r="B162" s="38"/>
      <c r="C162" s="39"/>
      <c r="D162" s="28">
        <f>SUM(D146:D161)</f>
        <v>35.270000000000003</v>
      </c>
      <c r="E162" s="29">
        <f>SUM(E146:E161)</f>
        <v>0</v>
      </c>
      <c r="F162" s="30">
        <f>SUM(H162,K162)</f>
        <v>2.2043750000000002</v>
      </c>
      <c r="H162" s="8">
        <f>CONVERT(D162,"ozm","lbm")</f>
        <v>2.2043750000000002</v>
      </c>
      <c r="J162" s="16">
        <f t="shared" si="2"/>
        <v>0</v>
      </c>
      <c r="K162" s="8">
        <f>CONVERT(J162,"ozm","lbm")</f>
        <v>0</v>
      </c>
    </row>
    <row r="163" spans="1:11" ht="10.5" customHeight="1" x14ac:dyDescent="0.25">
      <c r="A163" s="40"/>
      <c r="B163" s="41"/>
      <c r="C163" s="41"/>
      <c r="D163" s="41"/>
      <c r="E163" s="41"/>
      <c r="F163" s="42"/>
      <c r="J163" s="16">
        <f t="shared" si="2"/>
        <v>0</v>
      </c>
    </row>
    <row r="164" spans="1:11" ht="15.75" x14ac:dyDescent="0.25">
      <c r="A164" s="50" t="s">
        <v>3</v>
      </c>
      <c r="B164" s="56"/>
      <c r="C164" s="56"/>
      <c r="D164" s="56"/>
      <c r="E164" s="56"/>
      <c r="F164" s="57"/>
      <c r="J164" s="16">
        <f t="shared" si="2"/>
        <v>0</v>
      </c>
    </row>
    <row r="165" spans="1:11" s="21" customFormat="1" x14ac:dyDescent="0.25">
      <c r="A165" s="1" t="s">
        <v>4</v>
      </c>
      <c r="B165" s="36" t="s">
        <v>104</v>
      </c>
      <c r="C165" s="37"/>
      <c r="D165" s="18">
        <v>13</v>
      </c>
      <c r="E165" s="20"/>
      <c r="F165" s="31"/>
      <c r="G165"/>
      <c r="H165" s="8"/>
      <c r="I165" s="9"/>
      <c r="J165" s="16"/>
      <c r="K165" s="8"/>
    </row>
    <row r="166" spans="1:11" s="21" customFormat="1" x14ac:dyDescent="0.25">
      <c r="A166" s="1" t="s">
        <v>5</v>
      </c>
      <c r="B166" s="36" t="s">
        <v>105</v>
      </c>
      <c r="C166" s="37"/>
      <c r="D166" s="18">
        <v>0.8</v>
      </c>
      <c r="E166" s="20"/>
      <c r="F166" s="31"/>
      <c r="G166"/>
      <c r="H166" s="8"/>
      <c r="I166" s="9"/>
      <c r="J166" s="16"/>
      <c r="K166" s="8"/>
    </row>
    <row r="167" spans="1:11" s="21" customFormat="1" x14ac:dyDescent="0.25">
      <c r="A167" s="1" t="s">
        <v>6</v>
      </c>
      <c r="B167" s="36" t="s">
        <v>102</v>
      </c>
      <c r="C167" s="37"/>
      <c r="D167" s="18">
        <v>1.5</v>
      </c>
      <c r="E167" s="20"/>
      <c r="F167" s="31"/>
      <c r="G167"/>
      <c r="H167" s="8"/>
      <c r="I167" s="9"/>
      <c r="J167" s="16"/>
      <c r="K167" s="8"/>
    </row>
    <row r="168" spans="1:11" s="21" customFormat="1" x14ac:dyDescent="0.25">
      <c r="A168" s="1" t="s">
        <v>7</v>
      </c>
      <c r="B168" s="36" t="s">
        <v>106</v>
      </c>
      <c r="C168" s="37"/>
      <c r="D168" s="18">
        <v>10.199999999999999</v>
      </c>
      <c r="E168" s="20"/>
      <c r="F168" s="31"/>
      <c r="G168"/>
      <c r="H168" s="8"/>
      <c r="I168" s="9"/>
      <c r="J168" s="16"/>
      <c r="K168" s="8"/>
    </row>
    <row r="169" spans="1:11" s="21" customFormat="1" x14ac:dyDescent="0.25">
      <c r="A169" s="1" t="s">
        <v>8</v>
      </c>
      <c r="B169" s="36" t="s">
        <v>103</v>
      </c>
      <c r="C169" s="37"/>
      <c r="D169" s="18">
        <v>1.6</v>
      </c>
      <c r="E169" s="20"/>
      <c r="F169" s="31"/>
      <c r="G169"/>
      <c r="H169" s="8"/>
      <c r="I169" s="9"/>
      <c r="J169" s="16"/>
      <c r="K169" s="8"/>
    </row>
    <row r="170" spans="1:11" s="21" customFormat="1" x14ac:dyDescent="0.25">
      <c r="A170" s="1" t="s">
        <v>9</v>
      </c>
      <c r="B170" s="36" t="s">
        <v>107</v>
      </c>
      <c r="C170" s="37"/>
      <c r="D170" s="18">
        <v>3.1</v>
      </c>
      <c r="E170" s="20"/>
      <c r="F170" s="31"/>
      <c r="G170"/>
      <c r="H170" s="8"/>
      <c r="I170" s="9"/>
      <c r="J170" s="16"/>
      <c r="K170" s="8"/>
    </row>
    <row r="171" spans="1:11" s="21" customFormat="1" x14ac:dyDescent="0.25">
      <c r="A171" s="1" t="s">
        <v>10</v>
      </c>
      <c r="B171" s="36"/>
      <c r="C171" s="37"/>
      <c r="D171" s="18"/>
      <c r="E171" s="20"/>
      <c r="F171" s="31"/>
      <c r="G171"/>
      <c r="H171" s="8"/>
      <c r="I171" s="9"/>
      <c r="J171" s="16"/>
      <c r="K171" s="8"/>
    </row>
    <row r="172" spans="1:11" s="21" customFormat="1" x14ac:dyDescent="0.25">
      <c r="A172" s="1" t="s">
        <v>11</v>
      </c>
      <c r="B172" s="36"/>
      <c r="C172" s="37"/>
      <c r="D172" s="18">
        <v>3.1</v>
      </c>
      <c r="E172" s="20"/>
      <c r="F172" s="31"/>
      <c r="G172"/>
      <c r="H172" s="8"/>
      <c r="I172" s="9"/>
      <c r="J172" s="16"/>
      <c r="K172" s="8"/>
    </row>
    <row r="173" spans="1:11" s="21" customFormat="1" x14ac:dyDescent="0.25">
      <c r="A173" s="1" t="s">
        <v>12</v>
      </c>
      <c r="B173" s="36"/>
      <c r="C173" s="37"/>
      <c r="D173" s="18"/>
      <c r="E173" s="20"/>
      <c r="F173" s="31"/>
      <c r="G173"/>
      <c r="H173" s="8"/>
      <c r="I173" s="9"/>
      <c r="J173" s="16"/>
      <c r="K173" s="8"/>
    </row>
    <row r="174" spans="1:11" s="21" customFormat="1" x14ac:dyDescent="0.25">
      <c r="A174" s="1" t="s">
        <v>13</v>
      </c>
      <c r="B174" s="36"/>
      <c r="C174" s="37"/>
      <c r="D174" s="18">
        <v>4</v>
      </c>
      <c r="E174" s="20"/>
      <c r="F174" s="31"/>
      <c r="G174"/>
      <c r="H174" s="8"/>
      <c r="I174" s="9"/>
      <c r="J174" s="16"/>
      <c r="K174" s="8"/>
    </row>
    <row r="175" spans="1:11" s="21" customFormat="1" x14ac:dyDescent="0.25">
      <c r="A175" s="1" t="s">
        <v>77</v>
      </c>
      <c r="B175" s="36"/>
      <c r="C175" s="37"/>
      <c r="D175" s="18">
        <v>0.4</v>
      </c>
      <c r="E175" s="20"/>
      <c r="F175" s="31"/>
      <c r="G175"/>
      <c r="H175" s="8"/>
      <c r="I175" s="9"/>
      <c r="J175" s="16"/>
      <c r="K175" s="8"/>
    </row>
    <row r="176" spans="1:11" s="21" customFormat="1" x14ac:dyDescent="0.25">
      <c r="A176" s="1"/>
      <c r="B176" s="36"/>
      <c r="C176" s="37"/>
      <c r="D176" s="18"/>
      <c r="E176" s="20"/>
      <c r="F176" s="31"/>
      <c r="G176"/>
      <c r="H176" s="8"/>
      <c r="I176" s="9"/>
      <c r="J176" s="16"/>
      <c r="K176" s="8"/>
    </row>
    <row r="177" spans="1:11" s="21" customFormat="1" x14ac:dyDescent="0.25">
      <c r="A177" s="1"/>
      <c r="B177" s="36"/>
      <c r="C177" s="37"/>
      <c r="D177" s="18"/>
      <c r="E177" s="20"/>
      <c r="F177" s="31"/>
      <c r="G177"/>
      <c r="H177" s="8"/>
      <c r="I177" s="9"/>
      <c r="J177" s="16"/>
      <c r="K177" s="8"/>
    </row>
    <row r="178" spans="1:11" s="21" customFormat="1" x14ac:dyDescent="0.25">
      <c r="A178" s="1"/>
      <c r="B178" s="36"/>
      <c r="C178" s="37"/>
      <c r="D178" s="18"/>
      <c r="E178" s="20"/>
      <c r="F178" s="31"/>
      <c r="G178"/>
      <c r="H178" s="8"/>
      <c r="I178" s="9"/>
      <c r="J178" s="16"/>
      <c r="K178" s="8"/>
    </row>
    <row r="179" spans="1:11" s="21" customFormat="1" x14ac:dyDescent="0.25">
      <c r="A179" s="1"/>
      <c r="B179" s="36"/>
      <c r="C179" s="37"/>
      <c r="D179" s="18"/>
      <c r="E179" s="20"/>
      <c r="F179" s="31"/>
      <c r="G179"/>
      <c r="H179" s="8"/>
      <c r="I179" s="9"/>
      <c r="J179" s="16"/>
      <c r="K179" s="8"/>
    </row>
    <row r="180" spans="1:11" s="21" customFormat="1" x14ac:dyDescent="0.25">
      <c r="A180" s="1"/>
      <c r="B180" s="36"/>
      <c r="C180" s="37"/>
      <c r="D180" s="18"/>
      <c r="E180" s="20"/>
      <c r="F180" s="31"/>
      <c r="G180"/>
      <c r="H180" s="8"/>
      <c r="I180" s="9"/>
      <c r="J180" s="16"/>
      <c r="K180" s="8"/>
    </row>
    <row r="181" spans="1:11" s="21" customFormat="1" x14ac:dyDescent="0.25">
      <c r="A181" s="1"/>
      <c r="B181" s="36"/>
      <c r="C181" s="37"/>
      <c r="D181" s="18"/>
      <c r="E181" s="20"/>
      <c r="F181" s="31"/>
      <c r="G181"/>
      <c r="H181" s="8"/>
      <c r="I181" s="9"/>
      <c r="J181" s="16"/>
      <c r="K181" s="8"/>
    </row>
    <row r="182" spans="1:11" s="21" customFormat="1" x14ac:dyDescent="0.25">
      <c r="A182" s="1"/>
      <c r="B182" s="36"/>
      <c r="C182" s="37"/>
      <c r="D182" s="18"/>
      <c r="E182" s="20"/>
      <c r="F182" s="31"/>
      <c r="G182"/>
      <c r="H182" s="8"/>
      <c r="I182" s="9"/>
      <c r="J182" s="16"/>
      <c r="K182" s="8"/>
    </row>
    <row r="183" spans="1:11" x14ac:dyDescent="0.25">
      <c r="A183" s="4" t="s">
        <v>14</v>
      </c>
      <c r="B183" s="38"/>
      <c r="C183" s="39"/>
      <c r="D183" s="28">
        <f>SUM(D165:D182)</f>
        <v>37.700000000000003</v>
      </c>
      <c r="E183" s="29">
        <f>SUM(E165:E182)</f>
        <v>0</v>
      </c>
      <c r="F183" s="30">
        <f>SUM(H183,K183)</f>
        <v>2.3562500000000002</v>
      </c>
      <c r="H183" s="8">
        <f>CONVERT(D183,"ozm","lbm")</f>
        <v>2.3562500000000002</v>
      </c>
      <c r="J183" s="16">
        <f t="shared" si="2"/>
        <v>0</v>
      </c>
      <c r="K183" s="8">
        <f>CONVERT(J183,"ozm","lbm")</f>
        <v>0</v>
      </c>
    </row>
    <row r="184" spans="1:11" ht="10.5" customHeight="1" x14ac:dyDescent="0.25">
      <c r="A184" s="40"/>
      <c r="B184" s="41"/>
      <c r="C184" s="41"/>
      <c r="D184" s="41"/>
      <c r="E184" s="41"/>
      <c r="F184" s="42"/>
      <c r="J184" s="16">
        <f t="shared" si="2"/>
        <v>0</v>
      </c>
    </row>
    <row r="185" spans="1:11" ht="15.75" x14ac:dyDescent="0.25">
      <c r="A185" s="50" t="s">
        <v>59</v>
      </c>
      <c r="B185" s="51"/>
      <c r="C185" s="51"/>
      <c r="D185" s="51"/>
      <c r="E185" s="51"/>
      <c r="F185" s="52"/>
      <c r="J185" s="16">
        <f t="shared" si="2"/>
        <v>0</v>
      </c>
    </row>
    <row r="186" spans="1:11" x14ac:dyDescent="0.25">
      <c r="A186" s="3" t="s">
        <v>60</v>
      </c>
      <c r="B186" s="43" t="s">
        <v>61</v>
      </c>
      <c r="C186" s="44"/>
      <c r="D186" s="33">
        <f>SUM(D16,D88,D28,D43,D143,D61)</f>
        <v>218.33</v>
      </c>
      <c r="E186" s="34">
        <f>SUM(E16,E88,E28,E43,E143,E61)</f>
        <v>55</v>
      </c>
      <c r="F186" s="30">
        <f>SUM(H186,K186)</f>
        <v>13.766879244201684</v>
      </c>
      <c r="H186" s="8">
        <f>CONVERT(D186,"ozm","lbm")</f>
        <v>13.645625000000001</v>
      </c>
      <c r="J186" s="16">
        <f t="shared" si="2"/>
        <v>1.9400679072269227</v>
      </c>
      <c r="K186" s="8">
        <f>CONVERT(J186,"ozm","lbm")</f>
        <v>0.12125424420168267</v>
      </c>
    </row>
    <row r="187" spans="1:11" x14ac:dyDescent="0.25">
      <c r="A187" s="3" t="s">
        <v>62</v>
      </c>
      <c r="B187" s="43" t="s">
        <v>63</v>
      </c>
      <c r="C187" s="44"/>
      <c r="D187" s="33">
        <f>SUM(D16,D88,D28,D43,D143,D61,D162)</f>
        <v>253.60000000000002</v>
      </c>
      <c r="E187" s="34">
        <f>SUM(E16,E88,E28,E43,E143,E61,E162)</f>
        <v>55</v>
      </c>
      <c r="F187" s="30">
        <f>SUM(H187,K187)</f>
        <v>15.971254244201685</v>
      </c>
      <c r="H187" s="8">
        <f>CONVERT(D187,"ozm","lbm")</f>
        <v>15.850000000000001</v>
      </c>
      <c r="J187" s="16">
        <f t="shared" si="2"/>
        <v>1.9400679072269227</v>
      </c>
      <c r="K187" s="8">
        <f>CONVERT(J187,"ozm","lbm")</f>
        <v>0.12125424420168267</v>
      </c>
    </row>
    <row r="188" spans="1:11" x14ac:dyDescent="0.25">
      <c r="A188" s="3" t="s">
        <v>64</v>
      </c>
      <c r="B188" s="43" t="s">
        <v>65</v>
      </c>
      <c r="C188" s="44"/>
      <c r="D188" s="33">
        <f>SUM(D183,D16,D88,D28,D43,D143,D61,D162)</f>
        <v>291.29999999999995</v>
      </c>
      <c r="E188" s="34">
        <f>SUM(E16,E88,E28,E43,E143,E61,E162,E183)</f>
        <v>55</v>
      </c>
      <c r="F188" s="30">
        <f>SUM(H188,K188)</f>
        <v>18.32750424420168</v>
      </c>
      <c r="H188" s="8">
        <f>CONVERT(D188,"ozm","lbm")</f>
        <v>18.206249999999997</v>
      </c>
      <c r="J188" s="16">
        <f t="shared" si="2"/>
        <v>1.9400679072269227</v>
      </c>
      <c r="K188" s="8">
        <f>CONVERT(J188,"ozm","lbm")</f>
        <v>0.12125424420168267</v>
      </c>
    </row>
    <row r="189" spans="1:11" ht="10.5" customHeight="1" x14ac:dyDescent="0.25">
      <c r="A189" s="40"/>
      <c r="B189" s="41"/>
      <c r="C189" s="41"/>
      <c r="D189" s="41"/>
      <c r="E189" s="41"/>
      <c r="F189" s="42"/>
    </row>
    <row r="190" spans="1:11" ht="5.25" customHeight="1" x14ac:dyDescent="0.25">
      <c r="A190" s="22"/>
      <c r="B190" s="23"/>
      <c r="C190" s="23"/>
      <c r="D190" s="23"/>
      <c r="E190" s="23"/>
      <c r="F190" s="23"/>
    </row>
    <row r="191" spans="1:11" ht="67.5" customHeight="1" x14ac:dyDescent="0.25">
      <c r="A191" s="48" t="s">
        <v>116</v>
      </c>
      <c r="B191" s="49"/>
      <c r="C191" s="49"/>
      <c r="D191" s="49"/>
      <c r="E191" s="49"/>
      <c r="F191" s="49"/>
    </row>
    <row r="193" spans="1:6" x14ac:dyDescent="0.25">
      <c r="A193" s="35" t="s">
        <v>115</v>
      </c>
      <c r="B193" s="35"/>
      <c r="C193" s="35"/>
      <c r="D193" s="35"/>
      <c r="E193" s="35"/>
      <c r="F193" s="35"/>
    </row>
    <row r="195" spans="1:6" x14ac:dyDescent="0.25">
      <c r="A195" s="17" t="s">
        <v>117</v>
      </c>
    </row>
    <row r="196" spans="1:6" x14ac:dyDescent="0.25">
      <c r="A196" s="17">
        <v>2023</v>
      </c>
    </row>
  </sheetData>
  <sheetProtection algorithmName="SHA-512" hashValue="KIwhOQiT8RbX2gvX/RBd/ez+Yy7Nra8R6RwCsyP9WiYc8G7FjnyMCsvvEB01RHs1/ONq6/eqbR3hpxEfVXJt9w==" saltValue="2Fdnd0qzzn01CgBBuW0BaQ==" spinCount="100000" sheet="1" objects="1" scenarios="1" formatCells="0" formatRows="0" insertRows="0" insertHyperlinks="0" deleteRows="0" selectLockedCells="1"/>
  <mergeCells count="187">
    <mergeCell ref="A1:F1"/>
    <mergeCell ref="A18:F18"/>
    <mergeCell ref="A30:F30"/>
    <mergeCell ref="A164:F164"/>
    <mergeCell ref="A5:F5"/>
    <mergeCell ref="A63:F63"/>
    <mergeCell ref="A184:F184"/>
    <mergeCell ref="A17:F17"/>
    <mergeCell ref="A89:F89"/>
    <mergeCell ref="A29:F29"/>
    <mergeCell ref="B170:C170"/>
    <mergeCell ref="B171:C171"/>
    <mergeCell ref="B172:C172"/>
    <mergeCell ref="B173:C173"/>
    <mergeCell ref="B174:C174"/>
    <mergeCell ref="B175:C175"/>
    <mergeCell ref="A4:F4"/>
    <mergeCell ref="B165:C165"/>
    <mergeCell ref="B166:C166"/>
    <mergeCell ref="B167:C167"/>
    <mergeCell ref="B168:C168"/>
    <mergeCell ref="B169:C169"/>
    <mergeCell ref="B66:C66"/>
    <mergeCell ref="B67:C67"/>
    <mergeCell ref="A191:F191"/>
    <mergeCell ref="A62:F62"/>
    <mergeCell ref="A163:F163"/>
    <mergeCell ref="A189:F189"/>
    <mergeCell ref="A90:F90"/>
    <mergeCell ref="A45:F45"/>
    <mergeCell ref="A145:F145"/>
    <mergeCell ref="A185:F185"/>
    <mergeCell ref="B93:C93"/>
    <mergeCell ref="B49:C49"/>
    <mergeCell ref="B50:C50"/>
    <mergeCell ref="B51:C51"/>
    <mergeCell ref="B52:C52"/>
    <mergeCell ref="B59:C59"/>
    <mergeCell ref="B53:C53"/>
    <mergeCell ref="B54:C54"/>
    <mergeCell ref="B55:C55"/>
    <mergeCell ref="B56:C56"/>
    <mergeCell ref="B57:C57"/>
    <mergeCell ref="B58:C58"/>
    <mergeCell ref="B154:C154"/>
    <mergeCell ref="B155:C155"/>
    <mergeCell ref="B156:C156"/>
    <mergeCell ref="B142:C142"/>
    <mergeCell ref="A144:F144"/>
    <mergeCell ref="B68:C68"/>
    <mergeCell ref="B69:C69"/>
    <mergeCell ref="B70:C70"/>
    <mergeCell ref="B14:C14"/>
    <mergeCell ref="B15:C15"/>
    <mergeCell ref="B16:C16"/>
    <mergeCell ref="B64:C64"/>
    <mergeCell ref="B65:C65"/>
    <mergeCell ref="B71:C71"/>
    <mergeCell ref="B19:C19"/>
    <mergeCell ref="B20:C20"/>
    <mergeCell ref="B26:C26"/>
    <mergeCell ref="B27:C27"/>
    <mergeCell ref="B21:C21"/>
    <mergeCell ref="B22:C22"/>
    <mergeCell ref="B23:C23"/>
    <mergeCell ref="B24:C24"/>
    <mergeCell ref="B25:C25"/>
    <mergeCell ref="B37:C37"/>
    <mergeCell ref="B39:C39"/>
    <mergeCell ref="B60:C60"/>
    <mergeCell ref="B61:C61"/>
    <mergeCell ref="B40:C40"/>
    <mergeCell ref="B124:C124"/>
    <mergeCell ref="B186:C186"/>
    <mergeCell ref="B143:C143"/>
    <mergeCell ref="B46:C46"/>
    <mergeCell ref="B47:C47"/>
    <mergeCell ref="B48:C48"/>
    <mergeCell ref="B108:C108"/>
    <mergeCell ref="B109:C109"/>
    <mergeCell ref="B110:C110"/>
    <mergeCell ref="B111:C111"/>
    <mergeCell ref="B113:C113"/>
    <mergeCell ref="B125:C125"/>
    <mergeCell ref="B126:C126"/>
    <mergeCell ref="B127:C127"/>
    <mergeCell ref="B128:C128"/>
    <mergeCell ref="B119:C119"/>
    <mergeCell ref="B120:C120"/>
    <mergeCell ref="B121:C121"/>
    <mergeCell ref="B122:C122"/>
    <mergeCell ref="B123:C123"/>
    <mergeCell ref="B134:C134"/>
    <mergeCell ref="B135:C135"/>
    <mergeCell ref="B136:C136"/>
    <mergeCell ref="B137:C137"/>
    <mergeCell ref="B102:C102"/>
    <mergeCell ref="B187:C187"/>
    <mergeCell ref="B188:C188"/>
    <mergeCell ref="B3:C3"/>
    <mergeCell ref="A2:F2"/>
    <mergeCell ref="B96:C96"/>
    <mergeCell ref="B118:C118"/>
    <mergeCell ref="B112:C112"/>
    <mergeCell ref="B114:C114"/>
    <mergeCell ref="B115:C115"/>
    <mergeCell ref="B139:C139"/>
    <mergeCell ref="B140:C140"/>
    <mergeCell ref="B141:C141"/>
    <mergeCell ref="B99:C99"/>
    <mergeCell ref="B97:C97"/>
    <mergeCell ref="B116:C116"/>
    <mergeCell ref="B149:C149"/>
    <mergeCell ref="B150:C150"/>
    <mergeCell ref="B160:C160"/>
    <mergeCell ref="B161:C161"/>
    <mergeCell ref="B162:C162"/>
    <mergeCell ref="B151:C151"/>
    <mergeCell ref="B152:C152"/>
    <mergeCell ref="B153:C153"/>
    <mergeCell ref="B9:C9"/>
    <mergeCell ref="B10:C10"/>
    <mergeCell ref="B11:C11"/>
    <mergeCell ref="B77:C77"/>
    <mergeCell ref="B78:C78"/>
    <mergeCell ref="B79:C79"/>
    <mergeCell ref="B80:C80"/>
    <mergeCell ref="B81:C81"/>
    <mergeCell ref="B82:C82"/>
    <mergeCell ref="B41:C41"/>
    <mergeCell ref="B43:C43"/>
    <mergeCell ref="B88:C88"/>
    <mergeCell ref="B72:C72"/>
    <mergeCell ref="B73:C73"/>
    <mergeCell ref="B83:C83"/>
    <mergeCell ref="B87:C87"/>
    <mergeCell ref="B74:C74"/>
    <mergeCell ref="B75:C75"/>
    <mergeCell ref="B76:C76"/>
    <mergeCell ref="B101:C101"/>
    <mergeCell ref="B182:C182"/>
    <mergeCell ref="B183:C183"/>
    <mergeCell ref="B6:C6"/>
    <mergeCell ref="B7:C7"/>
    <mergeCell ref="B8:C8"/>
    <mergeCell ref="A44:F44"/>
    <mergeCell ref="B28:C28"/>
    <mergeCell ref="B31:C31"/>
    <mergeCell ref="B32:C32"/>
    <mergeCell ref="B129:C129"/>
    <mergeCell ref="B130:C130"/>
    <mergeCell ref="B131:C131"/>
    <mergeCell ref="B132:C132"/>
    <mergeCell ref="B133:C133"/>
    <mergeCell ref="B12:C12"/>
    <mergeCell ref="B13:C13"/>
    <mergeCell ref="B117:C117"/>
    <mergeCell ref="B33:C33"/>
    <mergeCell ref="B34:C34"/>
    <mergeCell ref="B35:C35"/>
    <mergeCell ref="B36:C36"/>
    <mergeCell ref="B98:C98"/>
    <mergeCell ref="B42:C42"/>
    <mergeCell ref="A193:F193"/>
    <mergeCell ref="B91:C91"/>
    <mergeCell ref="B92:C92"/>
    <mergeCell ref="B181:C181"/>
    <mergeCell ref="B176:C176"/>
    <mergeCell ref="B177:C177"/>
    <mergeCell ref="B178:C178"/>
    <mergeCell ref="B179:C179"/>
    <mergeCell ref="B180:C180"/>
    <mergeCell ref="B157:C157"/>
    <mergeCell ref="B158:C158"/>
    <mergeCell ref="B159:C159"/>
    <mergeCell ref="B146:C146"/>
    <mergeCell ref="B147:C147"/>
    <mergeCell ref="B148:C148"/>
    <mergeCell ref="B138:C138"/>
    <mergeCell ref="B103:C103"/>
    <mergeCell ref="B104:C104"/>
    <mergeCell ref="B105:C105"/>
    <mergeCell ref="B106:C106"/>
    <mergeCell ref="B107:C107"/>
    <mergeCell ref="B94:C94"/>
    <mergeCell ref="B95:C95"/>
    <mergeCell ref="B100:C100"/>
  </mergeCells>
  <printOptions horizontalCentered="1"/>
  <pageMargins left="0.7" right="0.7" top="0.5" bottom="0.5" header="0.3" footer="0.05"/>
  <pageSetup scale="81" fitToWidth="0" fitToHeight="0" orientation="portrait" r:id="rId1"/>
  <rowBreaks count="4" manualBreakCount="4">
    <brk id="44" max="16383" man="1"/>
    <brk id="89" max="4" man="1"/>
    <brk id="44" max="16383" man="1"/>
    <brk id="144"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Lets shed some weight</vt:lpstr>
      <vt:lpstr>'Lets shed some weight'!Print_Area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Jay's going light backpacking spreadsheet</dc:title>
  <dc:creator/>
  <dc:description>Version 1.1 (2019-01-25)
Version 1.0 (2018-08-30)</dc:description>
  <cp:lastModifiedBy/>
  <cp:revision>1</cp:revision>
  <dcterms:created xsi:type="dcterms:W3CDTF">2018-04-27T15:54:23Z</dcterms:created>
  <dcterms:modified xsi:type="dcterms:W3CDTF">2023-04-03T00:33:06Z</dcterms:modified>
  <cp:contentStatus/>
</cp:coreProperties>
</file>